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Волонтеры - сделано\11.2021 Ирина Захарова\Финансовые отчеты\"/>
    </mc:Choice>
  </mc:AlternateContent>
  <bookViews>
    <workbookView xWindow="0" yWindow="0" windowWidth="24000" windowHeight="9030" tabRatio="649" activeTab="3"/>
  </bookViews>
  <sheets>
    <sheet name="Отчет" sheetId="1" r:id="rId1"/>
    <sheet name="Расходы" sheetId="4" r:id="rId2"/>
    <sheet name="CHRONOPAY" sheetId="13" r:id="rId3"/>
    <sheet name="ROBOKASSA" sheetId="8" r:id="rId4"/>
    <sheet name="КартСчет" sheetId="10" r:id="rId5"/>
    <sheet name="Сбербанк" sheetId="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29" i="10" l="1"/>
  <c r="C9" i="1" l="1"/>
  <c r="B31" i="4" l="1"/>
  <c r="B17" i="8" l="1"/>
  <c r="B24" i="13" l="1"/>
  <c r="B6" i="5" l="1"/>
  <c r="B6" i="13"/>
  <c r="B5" i="4"/>
  <c r="B15" i="4" l="1"/>
  <c r="C18" i="1" s="1"/>
  <c r="B19" i="4"/>
  <c r="C20" i="1" s="1"/>
  <c r="B23" i="4" l="1"/>
  <c r="C21" i="1" s="1"/>
  <c r="B11" i="4" l="1"/>
  <c r="C19" i="1" s="1"/>
  <c r="B32" i="4" l="1"/>
  <c r="B33" i="4" s="1"/>
  <c r="B12" i="5" l="1"/>
  <c r="B13" i="5" s="1"/>
  <c r="C15" i="1" l="1"/>
  <c r="C12" i="1" l="1"/>
  <c r="C14" i="1" l="1"/>
  <c r="C13" i="1" l="1"/>
  <c r="C11" i="1" l="1"/>
  <c r="C22" i="1" l="1"/>
  <c r="C17" i="1" l="1"/>
  <c r="C24" i="1" s="1"/>
</calcChain>
</file>

<file path=xl/sharedStrings.xml><?xml version="1.0" encoding="utf-8"?>
<sst xmlns="http://schemas.openxmlformats.org/spreadsheetml/2006/main" count="217" uniqueCount="129">
  <si>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</si>
  <si>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</si>
  <si>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</si>
  <si>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</si>
  <si>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</si>
  <si>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</si>
  <si>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</si>
  <si>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</si>
  <si>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</si>
  <si>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</si>
  <si>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</si>
  <si>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</si>
  <si>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Благотворитель</t>
  </si>
  <si>
    <t>Благотворительное пожертвование</t>
  </si>
  <si>
    <t>Назначение</t>
  </si>
  <si>
    <t>Зачислено на р/сч за вычетом комиссии оператора (2,8%)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</si>
  <si>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</si>
  <si>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</si>
  <si>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</si>
  <si>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</si>
  <si>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</si>
  <si>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</si>
  <si>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Расходы на аренду</t>
  </si>
  <si>
    <t>Расходы на услуги связи</t>
  </si>
  <si>
    <t>Почтовые расходы</t>
  </si>
  <si>
    <t>Расходы на рекламу</t>
  </si>
  <si>
    <t>Расходы на канцелярские  и хозяйственные товары</t>
  </si>
  <si>
    <t>«Помощь бездомным беспородным животным»</t>
  </si>
  <si>
    <t>за февраль 2021 года</t>
  </si>
  <si>
    <t>Остаток средств на 01.02.2021</t>
  </si>
  <si>
    <t>Общая сумма поступлений за февраль 2021г.</t>
  </si>
  <si>
    <t>Произведенные расходы за февраль 2021г.</t>
  </si>
  <si>
    <t>Остаток средств на 28.02.2021</t>
  </si>
  <si>
    <t>Февраль 2021 г.</t>
  </si>
  <si>
    <t>Программа "Старый друг"</t>
  </si>
  <si>
    <t xml:space="preserve">Программа "Меньше бездомных" </t>
  </si>
  <si>
    <t>Программа "Город без жесткости"</t>
  </si>
  <si>
    <t>Программа "Старый друг""</t>
  </si>
  <si>
    <t>Программа "Меньше бездомных"</t>
  </si>
  <si>
    <t>через платёжную систему CHRONOPAY</t>
  </si>
  <si>
    <t>Пожертвования на сайте https://less-homeless.com/</t>
  </si>
  <si>
    <t>Дата пожертвования</t>
  </si>
  <si>
    <t>Благотворительное пожертвование Город без жесткости</t>
  </si>
  <si>
    <t>Благотворительное пожертвование Лапкам нужен сайт</t>
  </si>
  <si>
    <t>28.02.2021, 08:49</t>
  </si>
  <si>
    <t>27.02.2021, 23:36</t>
  </si>
  <si>
    <t>25.02.2021, 14:37</t>
  </si>
  <si>
    <t>22.02.2021, 15:39</t>
  </si>
  <si>
    <t>17.02.2021, 20:29</t>
  </si>
  <si>
    <t>17.02.2021, 09:36</t>
  </si>
  <si>
    <t>12.02.2021, 15:47</t>
  </si>
  <si>
    <t>08.02.2021, 23:38</t>
  </si>
  <si>
    <t>08.02.2021, 13:52</t>
  </si>
  <si>
    <t>07.02.2021, 14:23</t>
  </si>
  <si>
    <t>05.02.2021, 22:36</t>
  </si>
  <si>
    <t>05.02.2021, 21:03</t>
  </si>
  <si>
    <t>02.02.2021, 13:36</t>
  </si>
  <si>
    <t>02.02.2021, 04:36</t>
  </si>
  <si>
    <t>01.02.2021, 14:37</t>
  </si>
  <si>
    <t>20.02.2021, 13:27</t>
  </si>
  <si>
    <t>12.02.2021, 18:54</t>
  </si>
  <si>
    <t>08.02.2021, 19:09</t>
  </si>
  <si>
    <t>08.02.2021, 06:49</t>
  </si>
  <si>
    <t>07.02.2021, 15:22</t>
  </si>
  <si>
    <t>05.02.2021, 22:15</t>
  </si>
  <si>
    <t>05.02.2021, 22:13</t>
  </si>
  <si>
    <t>05.02.2021, 21:37</t>
  </si>
  <si>
    <t>Вера Л</t>
  </si>
  <si>
    <t>Екатерина Г.</t>
  </si>
  <si>
    <t xml:space="preserve">Благотворитель </t>
  </si>
  <si>
    <t>Пожертвования на сайтеhttps://less-homeless.com/</t>
  </si>
  <si>
    <t>через платёжную систему  ROBOKASSA</t>
  </si>
  <si>
    <t>Через платежную систему ROBOKASSA</t>
  </si>
  <si>
    <t>Через платёжную систему  CHRONOPAY</t>
  </si>
  <si>
    <t>Екатерина</t>
  </si>
  <si>
    <t>Максим Т.</t>
  </si>
  <si>
    <t>Наталья Александровна Н.</t>
  </si>
  <si>
    <t>Татьяна Тихоновна В.</t>
  </si>
  <si>
    <t>Елена Эдуардовна К.</t>
  </si>
  <si>
    <t>Елена Георгиевна Ж.</t>
  </si>
  <si>
    <t>Георгий Арменович А.</t>
  </si>
  <si>
    <t>Екатерина Олеговна Л.</t>
  </si>
  <si>
    <t>Марина Валерьевна Д.</t>
  </si>
  <si>
    <t>Елена Геннадьевна Г.</t>
  </si>
  <si>
    <t>Елена К.</t>
  </si>
  <si>
    <t>Ирина Юрьевна П.</t>
  </si>
  <si>
    <t>Надежда Юрьевна М.</t>
  </si>
  <si>
    <t>Екатерина Леонидовна Ч.</t>
  </si>
  <si>
    <t>Кристина Олеговна Г.</t>
  </si>
  <si>
    <t>Екатерина Андреевна С.</t>
  </si>
  <si>
    <t>Татьяна Владимировна Ш.</t>
  </si>
  <si>
    <t>Александр Павлович Л.</t>
  </si>
  <si>
    <t>Диана Владимировна Д.</t>
  </si>
  <si>
    <t>Найка</t>
  </si>
  <si>
    <t>УД</t>
  </si>
  <si>
    <t>Варна</t>
  </si>
  <si>
    <t>Любимчик</t>
  </si>
  <si>
    <t>Назначение (адресность)</t>
  </si>
  <si>
    <t>Зачислено на карту</t>
  </si>
  <si>
    <t>Через карточный счет</t>
  </si>
  <si>
    <t>Программа "Стерилизация"</t>
  </si>
  <si>
    <t>Елена Анатольевна М.</t>
  </si>
  <si>
    <t>Адресность</t>
  </si>
  <si>
    <t>Оплата за вет. услуги - вакцинация 5 кошек, 1 собака в Ветклиника «ВИВА»</t>
  </si>
  <si>
    <t>Зачислено через платежную систему</t>
  </si>
  <si>
    <t>Валидация фонда на платформе Авито</t>
  </si>
  <si>
    <t>М. Вячеслав</t>
  </si>
  <si>
    <t>Татьяна Р.</t>
  </si>
  <si>
    <t>Екатерина З.</t>
  </si>
  <si>
    <t>Александра Б.</t>
  </si>
  <si>
    <t>Татьяна В.</t>
  </si>
  <si>
    <t>Алина Б.</t>
  </si>
  <si>
    <t>Надя А.</t>
  </si>
  <si>
    <t>Кристина К.</t>
  </si>
  <si>
    <t>Наталья Б.</t>
  </si>
  <si>
    <t>Т. Марина</t>
  </si>
  <si>
    <t>Милана В.</t>
  </si>
  <si>
    <t>V. MILANA</t>
  </si>
  <si>
    <t>Юрий К.</t>
  </si>
  <si>
    <t>Николай С.</t>
  </si>
  <si>
    <t>Наталия Т.</t>
  </si>
  <si>
    <t>Valeria P.</t>
  </si>
  <si>
    <t>Е. Екатерина</t>
  </si>
  <si>
    <t>Наталья З.</t>
  </si>
  <si>
    <t>Вера Л.</t>
  </si>
  <si>
    <t>Аноним</t>
  </si>
  <si>
    <t>за февраль 2021 г</t>
  </si>
  <si>
    <t>Пожертвования через карточный счет</t>
  </si>
  <si>
    <t xml:space="preserve">                               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</si>
</sst>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9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2" borderId="2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4" fontId="17" fillId="5" borderId="8" xfId="0" applyNumberFormat="1" applyFont="1" applyFill="1" applyBorder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left" vertical="center" wrapText="1"/>
    </xf>
    <xf numFmtId="4" fontId="22" fillId="5" borderId="4" xfId="0" applyNumberFormat="1" applyFont="1" applyFill="1" applyBorder="1" applyAlignment="1">
      <alignment horizontal="center"/>
    </xf>
    <xf numFmtId="165" fontId="15" fillId="4" borderId="12" xfId="0" applyNumberFormat="1" applyFont="1" applyFill="1" applyBorder="1" applyAlignment="1" applyProtection="1">
      <alignment horizontal="center" vertical="center" wrapText="1"/>
    </xf>
    <xf numFmtId="0" fontId="11" fillId="4" borderId="12" xfId="0" applyNumberFormat="1" applyFont="1" applyFill="1" applyBorder="1" applyAlignment="1" applyProtection="1">
      <alignment horizontal="left" vertical="center" wrapText="1"/>
    </xf>
    <xf numFmtId="4" fontId="17" fillId="5" borderId="12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12" fillId="4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4" fontId="0" fillId="0" borderId="10" xfId="0" applyNumberFormat="1" applyFill="1" applyBorder="1" applyAlignment="1" applyProtection="1">
      <alignment horizontal="center" wrapText="1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left"/>
    </xf>
    <xf numFmtId="165" fontId="11" fillId="4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left" wrapText="1"/>
    </xf>
    <xf numFmtId="166" fontId="12" fillId="4" borderId="9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/>
    <xf numFmtId="14" fontId="2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4" xfId="0" applyFill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0" fontId="18" fillId="2" borderId="4" xfId="0" applyFont="1" applyFill="1" applyBorder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166" fontId="12" fillId="4" borderId="10" xfId="0" applyNumberFormat="1" applyFont="1" applyFill="1" applyBorder="1" applyAlignment="1" applyProtection="1">
      <alignment horizontal="center" vertical="center" wrapText="1"/>
    </xf>
    <xf numFmtId="166" fontId="12" fillId="4" borderId="13" xfId="0" applyNumberFormat="1" applyFont="1" applyFill="1" applyBorder="1" applyAlignment="1" applyProtection="1">
      <alignment horizontal="center" vertical="center" wrapText="1"/>
    </xf>
    <xf numFmtId="166" fontId="12" fillId="4" borderId="9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1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КАРТА"/>
      <sheetName val="Сбербанк"/>
      <sheetName val="Инкассированные боксы"/>
    </sheetNames>
    <sheetDataSet>
      <sheetData sheetId="0">
        <row r="9">
          <cell r="C9">
            <v>480000</v>
          </cell>
        </row>
        <row r="25">
          <cell r="C25">
            <v>512684.06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9"/>
  <sheetViews>
    <sheetView showGridLines="0" topLeftCell="A13" zoomScaleNormal="100" workbookViewId="0">
      <selection activeCell="A25" sqref="A25:XFD25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28" t="s">
        <v>0</v>
      </c>
      <c r="C1" s="128"/>
    </row>
    <row r="2" spans="1:5" ht="18.75" x14ac:dyDescent="0.3">
      <c r="B2" s="128" t="s">
        <v>27</v>
      </c>
      <c r="C2" s="128"/>
    </row>
    <row r="3" spans="1:5" ht="18.75" x14ac:dyDescent="0.3">
      <c r="B3" s="35"/>
      <c r="C3" s="35"/>
    </row>
    <row r="4" spans="1:5" ht="23.1" customHeight="1" x14ac:dyDescent="0.3">
      <c r="B4" s="125" t="s">
        <v>1</v>
      </c>
      <c r="C4" s="125"/>
    </row>
    <row r="5" spans="1:5" ht="18.75" x14ac:dyDescent="0.3">
      <c r="B5" s="125" t="s">
        <v>2</v>
      </c>
      <c r="C5" s="125"/>
    </row>
    <row r="6" spans="1:5" ht="18.75" x14ac:dyDescent="0.25">
      <c r="B6" s="129" t="s">
        <v>28</v>
      </c>
      <c r="C6" s="129"/>
    </row>
    <row r="7" spans="1:5" ht="15" customHeight="1" x14ac:dyDescent="0.25">
      <c r="B7" s="36"/>
      <c r="C7" s="36"/>
    </row>
    <row r="9" spans="1:5" ht="15" customHeight="1" x14ac:dyDescent="0.25">
      <c r="A9" s="121" t="s">
        <v>29</v>
      </c>
      <c r="B9" s="122"/>
      <c r="C9" s="43">
        <f>[1]Отчет!$C$25</f>
        <v>512684.06</v>
      </c>
      <c r="E9" s="17"/>
    </row>
    <row r="10" spans="1:5" ht="15" customHeight="1" x14ac:dyDescent="0.25">
      <c r="C10" s="12"/>
      <c r="E10" s="17"/>
    </row>
    <row r="11" spans="1:5" ht="15" customHeight="1" x14ac:dyDescent="0.25">
      <c r="A11" s="121" t="s">
        <v>30</v>
      </c>
      <c r="B11" s="122"/>
      <c r="C11" s="44">
        <f>SUM(C12:C15)</f>
        <v>30099</v>
      </c>
    </row>
    <row r="12" spans="1:5" ht="15" customHeight="1" x14ac:dyDescent="0.25">
      <c r="A12" s="123" t="s">
        <v>73</v>
      </c>
      <c r="B12" s="124"/>
      <c r="C12" s="13">
        <f>CHRONOPAY!B24</f>
        <v>5719</v>
      </c>
    </row>
    <row r="13" spans="1:5" ht="15" customHeight="1" x14ac:dyDescent="0.25">
      <c r="A13" s="123" t="s">
        <v>72</v>
      </c>
      <c r="B13" s="124"/>
      <c r="C13" s="41">
        <f>ROBOKASSA!B17</f>
        <v>5400</v>
      </c>
    </row>
    <row r="14" spans="1:5" ht="15" customHeight="1" x14ac:dyDescent="0.25">
      <c r="A14" s="123" t="s">
        <v>99</v>
      </c>
      <c r="B14" s="124"/>
      <c r="C14" s="13">
        <f>КартСчет!B29</f>
        <v>18680</v>
      </c>
    </row>
    <row r="15" spans="1:5" ht="15" customHeight="1" x14ac:dyDescent="0.25">
      <c r="A15" s="8" t="s">
        <v>3</v>
      </c>
      <c r="B15" s="8"/>
      <c r="C15" s="13">
        <f>Сбербанк!B13</f>
        <v>300</v>
      </c>
    </row>
    <row r="16" spans="1:5" ht="15" customHeight="1" x14ac:dyDescent="0.25">
      <c r="A16" s="10"/>
      <c r="B16" s="10"/>
      <c r="C16" s="14"/>
    </row>
    <row r="17" spans="1:5" ht="15" customHeight="1" x14ac:dyDescent="0.25">
      <c r="A17" s="121" t="s">
        <v>31</v>
      </c>
      <c r="B17" s="122"/>
      <c r="C17" s="43">
        <f>SUM(C18:C22)</f>
        <v>12307.65</v>
      </c>
    </row>
    <row r="18" spans="1:5" ht="15" customHeight="1" x14ac:dyDescent="0.25">
      <c r="A18" s="8" t="s">
        <v>37</v>
      </c>
      <c r="B18" s="9"/>
      <c r="C18" s="15">
        <f>Расходы!B15</f>
        <v>0</v>
      </c>
    </row>
    <row r="19" spans="1:5" ht="18.95" customHeight="1" x14ac:dyDescent="0.25">
      <c r="A19" s="126" t="s">
        <v>100</v>
      </c>
      <c r="B19" s="127"/>
      <c r="C19" s="15">
        <f>Расходы!B11</f>
        <v>11700</v>
      </c>
    </row>
    <row r="20" spans="1:5" ht="16.5" customHeight="1" x14ac:dyDescent="0.25">
      <c r="A20" s="126" t="s">
        <v>38</v>
      </c>
      <c r="B20" s="127"/>
      <c r="C20" s="15">
        <f>Расходы!B19</f>
        <v>0</v>
      </c>
    </row>
    <row r="21" spans="1:5" ht="23.1" customHeight="1" x14ac:dyDescent="0.25">
      <c r="A21" s="126" t="s">
        <v>36</v>
      </c>
      <c r="B21" s="127"/>
      <c r="C21" s="15">
        <f>Расходы!B23</f>
        <v>0</v>
      </c>
    </row>
    <row r="22" spans="1:5" ht="15" customHeight="1" x14ac:dyDescent="0.25">
      <c r="A22" s="8" t="s">
        <v>4</v>
      </c>
      <c r="B22" s="9"/>
      <c r="C22" s="15">
        <f>Расходы!B32</f>
        <v>607.65000000000009</v>
      </c>
      <c r="D22" s="62"/>
    </row>
    <row r="23" spans="1:5" ht="15" customHeight="1" x14ac:dyDescent="0.25">
      <c r="C23" s="12"/>
      <c r="D23" s="62"/>
      <c r="E23" s="62"/>
    </row>
    <row r="24" spans="1:5" ht="15" customHeight="1" x14ac:dyDescent="0.25">
      <c r="A24" s="121" t="s">
        <v>32</v>
      </c>
      <c r="B24" s="122"/>
      <c r="C24" s="43">
        <f>C9+C11-C17</f>
        <v>530475.41</v>
      </c>
      <c r="E24" s="17"/>
    </row>
    <row r="25" spans="1:5" x14ac:dyDescent="0.25">
      <c r="C25" s="25"/>
    </row>
    <row r="26" spans="1:5" x14ac:dyDescent="0.25">
      <c r="E26" s="17"/>
    </row>
    <row r="27" spans="1:5" x14ac:dyDescent="0.25">
      <c r="C27" s="25"/>
    </row>
    <row r="28" spans="1:5" x14ac:dyDescent="0.25">
      <c r="E28" s="17"/>
    </row>
    <row r="29" spans="1:5" x14ac:dyDescent="0.25">
      <c r="C29" s="26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7:B17"/>
    <mergeCell ref="B4:C4"/>
    <mergeCell ref="B2:C2"/>
    <mergeCell ref="B6:C6"/>
    <mergeCell ref="A9:B9"/>
    <mergeCell ref="A24:B24"/>
    <mergeCell ref="A11:B11"/>
    <mergeCell ref="A13:B13"/>
    <mergeCell ref="B5:C5"/>
    <mergeCell ref="A14:B14"/>
    <mergeCell ref="A12:B12"/>
    <mergeCell ref="A20:B20"/>
    <mergeCell ref="A21:B21"/>
    <mergeCell ref="A19:B19"/>
  </mergeCells>
  <pageMargins left="0.7" right="0.7" top="0.75" bottom="0.75" header="0.3" footer="0.3"/>
  <pageSetup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3"/>
  <sheetViews>
    <sheetView showGridLines="0" topLeftCell="A10" zoomScaleNormal="100" workbookViewId="0">
      <selection activeCell="C15" sqref="C15:C2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72" customWidth="1"/>
    <col min="4" max="209" width="8.85546875" customWidth="1"/>
  </cols>
  <sheetData>
    <row r="1" spans="1:3" ht="18.75" x14ac:dyDescent="0.3">
      <c r="B1" s="128" t="s">
        <v>0</v>
      </c>
      <c r="C1" s="128"/>
    </row>
    <row r="2" spans="1:3" ht="18.75" x14ac:dyDescent="0.3">
      <c r="B2" s="128" t="s">
        <v>27</v>
      </c>
      <c r="C2" s="128"/>
    </row>
    <row r="3" spans="1:3" ht="18.75" x14ac:dyDescent="0.3">
      <c r="B3" s="125"/>
      <c r="C3" s="125"/>
    </row>
    <row r="4" spans="1:3" ht="18.75" x14ac:dyDescent="0.3">
      <c r="A4" s="1" t="s">
        <v>5</v>
      </c>
      <c r="B4" s="125" t="s">
        <v>6</v>
      </c>
      <c r="C4" s="125"/>
    </row>
    <row r="5" spans="1:3" ht="18.75" x14ac:dyDescent="0.25">
      <c r="B5" s="129" t="str">
        <f>Отчет!B6</f>
        <v>за февраль 2021 года</v>
      </c>
      <c r="C5" s="129"/>
    </row>
    <row r="6" spans="1:3" ht="15.75" x14ac:dyDescent="0.25">
      <c r="B6" s="3"/>
      <c r="C6" s="4"/>
    </row>
    <row r="8" spans="1:3" ht="15" customHeight="1" x14ac:dyDescent="0.25">
      <c r="A8" s="30" t="s">
        <v>7</v>
      </c>
      <c r="B8" s="7" t="s">
        <v>8</v>
      </c>
      <c r="C8" s="31" t="s">
        <v>9</v>
      </c>
    </row>
    <row r="9" spans="1:3" ht="15" customHeight="1" x14ac:dyDescent="0.25">
      <c r="A9" s="77" t="s">
        <v>100</v>
      </c>
      <c r="B9" s="78"/>
      <c r="C9" s="79"/>
    </row>
    <row r="10" spans="1:3" s="69" customFormat="1" ht="15" customHeight="1" x14ac:dyDescent="0.25">
      <c r="A10" s="55">
        <v>44229</v>
      </c>
      <c r="B10" s="27">
        <v>11700</v>
      </c>
      <c r="C10" s="94" t="s">
        <v>103</v>
      </c>
    </row>
    <row r="11" spans="1:3" ht="15" customHeight="1" x14ac:dyDescent="0.25">
      <c r="A11" s="104" t="s">
        <v>10</v>
      </c>
      <c r="B11" s="105">
        <f>SUM(B10:B10)</f>
        <v>11700</v>
      </c>
      <c r="C11" s="106"/>
    </row>
    <row r="12" spans="1:3" ht="15" customHeight="1" x14ac:dyDescent="0.25">
      <c r="A12" s="70" t="s">
        <v>34</v>
      </c>
      <c r="B12" s="71"/>
      <c r="C12" s="84"/>
    </row>
    <row r="13" spans="1:3" s="69" customFormat="1" ht="15" customHeight="1" x14ac:dyDescent="0.25">
      <c r="A13" s="55"/>
      <c r="B13" s="27"/>
      <c r="C13" s="94"/>
    </row>
    <row r="14" spans="1:3" s="69" customFormat="1" ht="15" customHeight="1" x14ac:dyDescent="0.25">
      <c r="A14" s="55"/>
      <c r="B14" s="27"/>
      <c r="C14" s="94"/>
    </row>
    <row r="15" spans="1:3" s="24" customFormat="1" ht="15" customHeight="1" x14ac:dyDescent="0.25">
      <c r="A15" s="81" t="s">
        <v>10</v>
      </c>
      <c r="B15" s="80">
        <f>SUM(B13:B14)</f>
        <v>0</v>
      </c>
      <c r="C15" s="82"/>
    </row>
    <row r="16" spans="1:3" s="24" customFormat="1" ht="15" customHeight="1" x14ac:dyDescent="0.25">
      <c r="A16" s="74" t="s">
        <v>35</v>
      </c>
      <c r="B16" s="75"/>
      <c r="C16" s="76"/>
    </row>
    <row r="17" spans="1:3" s="24" customFormat="1" ht="15" customHeight="1" x14ac:dyDescent="0.25">
      <c r="A17" s="110"/>
      <c r="B17" s="101"/>
      <c r="C17" s="88"/>
    </row>
    <row r="18" spans="1:3" s="24" customFormat="1" ht="15" customHeight="1" x14ac:dyDescent="0.25">
      <c r="A18" s="68"/>
      <c r="B18" s="27"/>
      <c r="C18" s="100"/>
    </row>
    <row r="19" spans="1:3" s="24" customFormat="1" ht="15" customHeight="1" x14ac:dyDescent="0.25">
      <c r="A19" s="87" t="s">
        <v>10</v>
      </c>
      <c r="B19" s="89">
        <f>SUM(B17:B18)</f>
        <v>0</v>
      </c>
      <c r="C19" s="88"/>
    </row>
    <row r="20" spans="1:3" s="24" customFormat="1" ht="15" customHeight="1" x14ac:dyDescent="0.25">
      <c r="A20" s="32" t="s">
        <v>36</v>
      </c>
      <c r="B20" s="33"/>
      <c r="C20" s="34"/>
    </row>
    <row r="21" spans="1:3" s="24" customFormat="1" ht="20.100000000000001" customHeight="1" x14ac:dyDescent="0.25">
      <c r="A21" s="68"/>
      <c r="B21" s="101"/>
      <c r="C21" s="88"/>
    </row>
    <row r="22" spans="1:3" s="24" customFormat="1" ht="15" customHeight="1" x14ac:dyDescent="0.25">
      <c r="A22" s="68"/>
      <c r="B22" s="86"/>
      <c r="C22" s="97"/>
    </row>
    <row r="23" spans="1:3" s="66" customFormat="1" ht="15.75" customHeight="1" x14ac:dyDescent="0.25">
      <c r="A23" s="81" t="s">
        <v>10</v>
      </c>
      <c r="B23" s="80">
        <f>SUM(B21:B22)</f>
        <v>0</v>
      </c>
      <c r="C23" s="73"/>
    </row>
    <row r="24" spans="1:3" ht="15" customHeight="1" x14ac:dyDescent="0.25">
      <c r="A24" s="77" t="s">
        <v>4</v>
      </c>
      <c r="B24" s="38"/>
      <c r="C24" s="79"/>
    </row>
    <row r="25" spans="1:3" x14ac:dyDescent="0.25">
      <c r="A25" s="130" t="s">
        <v>33</v>
      </c>
      <c r="B25" s="83"/>
      <c r="C25" s="85" t="s">
        <v>23</v>
      </c>
    </row>
    <row r="26" spans="1:3" s="69" customFormat="1" x14ac:dyDescent="0.25">
      <c r="A26" s="131"/>
      <c r="B26" s="83"/>
      <c r="C26" s="85" t="s">
        <v>24</v>
      </c>
    </row>
    <row r="27" spans="1:3" x14ac:dyDescent="0.25">
      <c r="A27" s="131"/>
      <c r="B27" s="83"/>
      <c r="C27" s="85" t="s">
        <v>22</v>
      </c>
    </row>
    <row r="28" spans="1:3" s="69" customFormat="1" x14ac:dyDescent="0.25">
      <c r="A28" s="131"/>
      <c r="B28" s="83"/>
      <c r="C28" s="85" t="s">
        <v>25</v>
      </c>
    </row>
    <row r="29" spans="1:3" s="69" customFormat="1" x14ac:dyDescent="0.25">
      <c r="A29" s="131"/>
      <c r="B29" s="83"/>
      <c r="C29" s="85" t="s">
        <v>26</v>
      </c>
    </row>
    <row r="30" spans="1:3" s="69" customFormat="1" x14ac:dyDescent="0.25">
      <c r="A30" s="131"/>
      <c r="B30" s="86">
        <v>1</v>
      </c>
      <c r="C30" s="91" t="s">
        <v>105</v>
      </c>
    </row>
    <row r="31" spans="1:3" x14ac:dyDescent="0.25">
      <c r="A31" s="132"/>
      <c r="B31" s="83">
        <f>295+165.85+145.8</f>
        <v>606.65000000000009</v>
      </c>
      <c r="C31" s="85" t="s">
        <v>21</v>
      </c>
    </row>
    <row r="32" spans="1:3" x14ac:dyDescent="0.25">
      <c r="A32" s="51" t="s">
        <v>10</v>
      </c>
      <c r="B32" s="61">
        <f>SUM(B25:B31)</f>
        <v>607.65000000000009</v>
      </c>
      <c r="C32" s="52"/>
    </row>
    <row r="33" spans="1:3" x14ac:dyDescent="0.25">
      <c r="A33" s="64" t="s">
        <v>19</v>
      </c>
      <c r="B33" s="37">
        <f>B11+B32+B23+B19+B15</f>
        <v>12307.65</v>
      </c>
      <c r="C33" s="45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25:A31"/>
    <mergeCell ref="B1:C1"/>
    <mergeCell ref="B2:C2"/>
    <mergeCell ref="B3:C3"/>
    <mergeCell ref="B4:C4"/>
    <mergeCell ref="B5:C5"/>
  </mergeCells>
  <conditionalFormatting sqref="C23 C31 C25:C26">
    <cfRule type="containsText" dxfId="11" priority="304" operator="containsText" text="стерилизация">
      <formula>NOT(ISERROR(SEARCH("стерилизация",C23)))</formula>
    </cfRule>
    <cfRule type="containsText" dxfId="10" priority="305" operator="containsText" text="стерилизация">
      <formula>NOT(ISERROR(SEARCH("стерилизация",C23)))</formula>
    </cfRule>
    <cfRule type="containsText" dxfId="9" priority="306" operator="containsText" text="лечение">
      <formula>NOT(ISERROR(SEARCH("лечение",C23)))</formula>
    </cfRule>
  </conditionalFormatting>
  <conditionalFormatting sqref="C19">
    <cfRule type="containsText" dxfId="8" priority="181" operator="containsText" text="стерилизация">
      <formula>NOT(ISERROR(SEARCH("стерилизация",C19)))</formula>
    </cfRule>
    <cfRule type="containsText" dxfId="7" priority="182" operator="containsText" text="стерилизация">
      <formula>NOT(ISERROR(SEARCH("стерилизация",C19)))</formula>
    </cfRule>
    <cfRule type="containsText" dxfId="6" priority="183" operator="containsText" text="лечение">
      <formula>NOT(ISERROR(SEARCH("лечение",C19)))</formula>
    </cfRule>
  </conditionalFormatting>
  <conditionalFormatting sqref="C27:C28">
    <cfRule type="containsText" dxfId="5" priority="28" operator="containsText" text="стерилизация">
      <formula>NOT(ISERROR(SEARCH("стерилизация",C27)))</formula>
    </cfRule>
    <cfRule type="containsText" dxfId="4" priority="29" operator="containsText" text="стерилизация">
      <formula>NOT(ISERROR(SEARCH("стерилизация",C27)))</formula>
    </cfRule>
    <cfRule type="containsText" dxfId="3" priority="30" operator="containsText" text="лечение">
      <formula>NOT(ISERROR(SEARCH("лечение",C27)))</formula>
    </cfRule>
  </conditionalFormatting>
  <conditionalFormatting sqref="C29">
    <cfRule type="containsText" dxfId="2" priority="1" operator="containsText" text="стерилизация">
      <formula>NOT(ISERROR(SEARCH("стерилизация",C29)))</formula>
    </cfRule>
    <cfRule type="containsText" dxfId="1" priority="2" operator="containsText" text="стерилизация">
      <formula>NOT(ISERROR(SEARCH("стерилизация",C29)))</formula>
    </cfRule>
    <cfRule type="containsText" dxfId="0" priority="3" operator="containsText" text="лечение">
      <formula>NOT(ISERROR(SEARCH("лечение",C29)))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8"/>
  <sheetViews>
    <sheetView showGridLines="0" workbookViewId="0">
      <selection activeCell="F10" sqref="F10"/>
    </sheetView>
  </sheetViews>
  <sheetFormatPr defaultColWidth="11.42578125" defaultRowHeight="15" x14ac:dyDescent="0.25"/>
  <cols>
    <col min="1" max="1" width="20.7109375" style="1" customWidth="1"/>
    <col min="2" max="2" width="17.7109375" style="49" customWidth="1"/>
    <col min="3" max="3" width="28.28515625" style="6" customWidth="1"/>
    <col min="4" max="4" width="58.7109375" customWidth="1"/>
    <col min="5" max="251" width="8.85546875" customWidth="1"/>
  </cols>
  <sheetData>
    <row r="1" spans="1:4" ht="18.75" x14ac:dyDescent="0.3">
      <c r="B1" s="133" t="s">
        <v>0</v>
      </c>
      <c r="C1" s="133"/>
      <c r="D1" s="133"/>
    </row>
    <row r="2" spans="1:4" ht="18.75" x14ac:dyDescent="0.3">
      <c r="B2" s="133" t="s">
        <v>27</v>
      </c>
      <c r="C2" s="133"/>
      <c r="D2" s="133"/>
    </row>
    <row r="3" spans="1:4" ht="18" customHeight="1" x14ac:dyDescent="0.3">
      <c r="B3" s="48"/>
      <c r="C3" s="40"/>
    </row>
    <row r="4" spans="1:4" ht="18.75" x14ac:dyDescent="0.25">
      <c r="B4" s="134" t="s">
        <v>40</v>
      </c>
      <c r="C4" s="134"/>
      <c r="D4" s="134"/>
    </row>
    <row r="5" spans="1:4" ht="18.75" x14ac:dyDescent="0.25">
      <c r="B5" s="134" t="s">
        <v>39</v>
      </c>
      <c r="C5" s="134"/>
      <c r="D5" s="134"/>
    </row>
    <row r="6" spans="1:4" ht="18.75" x14ac:dyDescent="0.3">
      <c r="B6" s="135" t="str">
        <f>Отчет!B6</f>
        <v>за февраль 2021 года</v>
      </c>
      <c r="C6" s="136"/>
      <c r="D6" s="136"/>
    </row>
    <row r="8" spans="1:4" ht="30" x14ac:dyDescent="0.25">
      <c r="A8" s="18" t="s">
        <v>41</v>
      </c>
      <c r="B8" s="19" t="s">
        <v>8</v>
      </c>
      <c r="C8" s="23" t="s">
        <v>12</v>
      </c>
      <c r="D8" s="11" t="s">
        <v>9</v>
      </c>
    </row>
    <row r="9" spans="1:4" s="69" customFormat="1" x14ac:dyDescent="0.25">
      <c r="A9" s="112" t="s">
        <v>44</v>
      </c>
      <c r="B9" s="29">
        <v>1000</v>
      </c>
      <c r="C9" s="29" t="s">
        <v>107</v>
      </c>
      <c r="D9" s="29" t="s">
        <v>13</v>
      </c>
    </row>
    <row r="10" spans="1:4" s="69" customFormat="1" x14ac:dyDescent="0.25">
      <c r="A10" s="112" t="s">
        <v>45</v>
      </c>
      <c r="B10" s="29">
        <v>300</v>
      </c>
      <c r="C10" s="29" t="s">
        <v>106</v>
      </c>
      <c r="D10" s="29" t="s">
        <v>13</v>
      </c>
    </row>
    <row r="11" spans="1:4" s="69" customFormat="1" x14ac:dyDescent="0.25">
      <c r="A11" s="112" t="s">
        <v>46</v>
      </c>
      <c r="B11" s="29">
        <v>500</v>
      </c>
      <c r="C11" s="29" t="s">
        <v>108</v>
      </c>
      <c r="D11" s="29" t="s">
        <v>13</v>
      </c>
    </row>
    <row r="12" spans="1:4" s="69" customFormat="1" x14ac:dyDescent="0.25">
      <c r="A12" s="112" t="s">
        <v>47</v>
      </c>
      <c r="B12" s="29">
        <v>500</v>
      </c>
      <c r="C12" s="29" t="s">
        <v>109</v>
      </c>
      <c r="D12" s="29" t="s">
        <v>13</v>
      </c>
    </row>
    <row r="13" spans="1:4" s="69" customFormat="1" x14ac:dyDescent="0.25">
      <c r="A13" s="112" t="s">
        <v>48</v>
      </c>
      <c r="B13" s="29">
        <v>200</v>
      </c>
      <c r="C13" s="29" t="s">
        <v>110</v>
      </c>
      <c r="D13" s="29" t="s">
        <v>13</v>
      </c>
    </row>
    <row r="14" spans="1:4" s="69" customFormat="1" x14ac:dyDescent="0.25">
      <c r="A14" s="112" t="s">
        <v>49</v>
      </c>
      <c r="B14" s="29">
        <v>500</v>
      </c>
      <c r="C14" s="29" t="s">
        <v>111</v>
      </c>
      <c r="D14" s="95" t="s">
        <v>42</v>
      </c>
    </row>
    <row r="15" spans="1:4" s="69" customFormat="1" x14ac:dyDescent="0.25">
      <c r="A15" s="112" t="s">
        <v>50</v>
      </c>
      <c r="B15" s="29">
        <v>356</v>
      </c>
      <c r="C15" s="29" t="s">
        <v>112</v>
      </c>
      <c r="D15" s="29" t="s">
        <v>13</v>
      </c>
    </row>
    <row r="16" spans="1:4" s="69" customFormat="1" x14ac:dyDescent="0.25">
      <c r="A16" s="112" t="s">
        <v>51</v>
      </c>
      <c r="B16" s="29">
        <v>200</v>
      </c>
      <c r="C16" s="29" t="s">
        <v>113</v>
      </c>
      <c r="D16" s="29" t="s">
        <v>13</v>
      </c>
    </row>
    <row r="17" spans="1:4" s="69" customFormat="1" x14ac:dyDescent="0.25">
      <c r="A17" s="112" t="s">
        <v>52</v>
      </c>
      <c r="B17" s="29">
        <v>200</v>
      </c>
      <c r="C17" s="29" t="s">
        <v>112</v>
      </c>
      <c r="D17" s="29" t="s">
        <v>13</v>
      </c>
    </row>
    <row r="18" spans="1:4" s="69" customFormat="1" x14ac:dyDescent="0.25">
      <c r="A18" s="112" t="s">
        <v>53</v>
      </c>
      <c r="B18" s="29">
        <v>500</v>
      </c>
      <c r="C18" s="29" t="s">
        <v>114</v>
      </c>
      <c r="D18" s="29" t="s">
        <v>13</v>
      </c>
    </row>
    <row r="19" spans="1:4" s="69" customFormat="1" x14ac:dyDescent="0.25">
      <c r="A19" s="112" t="s">
        <v>54</v>
      </c>
      <c r="B19" s="29">
        <v>500</v>
      </c>
      <c r="C19" s="29" t="s">
        <v>115</v>
      </c>
      <c r="D19" s="29" t="s">
        <v>13</v>
      </c>
    </row>
    <row r="20" spans="1:4" s="69" customFormat="1" x14ac:dyDescent="0.25">
      <c r="A20" s="113" t="s">
        <v>55</v>
      </c>
      <c r="B20" s="29">
        <v>563</v>
      </c>
      <c r="C20" s="29" t="s">
        <v>112</v>
      </c>
      <c r="D20" s="29" t="s">
        <v>13</v>
      </c>
    </row>
    <row r="21" spans="1:4" s="69" customFormat="1" x14ac:dyDescent="0.25">
      <c r="A21" s="112" t="s">
        <v>56</v>
      </c>
      <c r="B21" s="29">
        <v>100</v>
      </c>
      <c r="C21" s="29" t="s">
        <v>116</v>
      </c>
      <c r="D21" s="29" t="s">
        <v>13</v>
      </c>
    </row>
    <row r="22" spans="1:4" s="69" customFormat="1" x14ac:dyDescent="0.25">
      <c r="A22" s="112" t="s">
        <v>57</v>
      </c>
      <c r="B22" s="29">
        <v>100</v>
      </c>
      <c r="C22" s="29" t="s">
        <v>117</v>
      </c>
      <c r="D22" s="95" t="s">
        <v>43</v>
      </c>
    </row>
    <row r="23" spans="1:4" s="69" customFormat="1" x14ac:dyDescent="0.25">
      <c r="A23" s="112" t="s">
        <v>58</v>
      </c>
      <c r="B23" s="29">
        <v>200</v>
      </c>
      <c r="C23" s="29" t="s">
        <v>118</v>
      </c>
      <c r="D23" s="29" t="s">
        <v>13</v>
      </c>
    </row>
    <row r="24" spans="1:4" ht="30" customHeight="1" x14ac:dyDescent="0.25">
      <c r="A24" s="116" t="s">
        <v>104</v>
      </c>
      <c r="B24" s="7">
        <f>SUM(B9:B23)</f>
        <v>5719</v>
      </c>
      <c r="C24" s="39"/>
      <c r="D24" s="50"/>
    </row>
    <row r="28" spans="1:4" x14ac:dyDescent="0.25">
      <c r="B28" s="6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E19"/>
  <sheetViews>
    <sheetView showGridLines="0" tabSelected="1" workbookViewId="0">
      <selection activeCell="B2" sqref="B2:E6"/>
    </sheetView>
  </sheetViews>
  <sheetFormatPr defaultColWidth="11.42578125" defaultRowHeight="15" x14ac:dyDescent="0.25"/>
  <cols>
    <col min="1" max="1" width="20.7109375" customWidth="1"/>
    <col min="2" max="2" width="15.7109375" style="17" customWidth="1"/>
    <col min="3" max="3" width="35.28515625" customWidth="1"/>
    <col min="4" max="4" width="34.7109375" bestFit="1" customWidth="1"/>
    <col min="5" max="252" width="8.85546875" customWidth="1"/>
  </cols>
  <sheetData>
    <row r="2" spans="1:5" ht="18.75" x14ac:dyDescent="0.3">
      <c r="B2" s="133" t="s">
        <v>0</v>
      </c>
      <c r="C2" s="133"/>
      <c r="D2" s="133"/>
      <c r="E2" s="133"/>
    </row>
    <row r="3" spans="1:5" ht="18" customHeight="1" x14ac:dyDescent="0.3">
      <c r="B3" s="133" t="s">
        <v>27</v>
      </c>
      <c r="C3" s="133"/>
      <c r="D3" s="133"/>
      <c r="E3" s="133"/>
    </row>
    <row r="4" spans="1:5" ht="18.75" x14ac:dyDescent="0.3">
      <c r="B4" s="69"/>
      <c r="C4" s="16" t="s">
        <v>70</v>
      </c>
      <c r="D4" s="5"/>
      <c r="E4" s="5"/>
    </row>
    <row r="5" spans="1:5" ht="18.75" x14ac:dyDescent="0.25">
      <c r="B5" s="134" t="s">
        <v>71</v>
      </c>
      <c r="C5" s="134"/>
      <c r="D5" s="134"/>
      <c r="E5" s="134"/>
    </row>
    <row r="6" spans="1:5" ht="18.75" x14ac:dyDescent="0.25">
      <c r="B6" s="129" t="s">
        <v>126</v>
      </c>
      <c r="C6" s="134"/>
      <c r="D6" s="134"/>
      <c r="E6" s="134"/>
    </row>
    <row r="8" spans="1:5" s="22" customFormat="1" ht="33" customHeight="1" x14ac:dyDescent="0.25">
      <c r="A8" s="18" t="s">
        <v>41</v>
      </c>
      <c r="B8" s="20" t="s">
        <v>8</v>
      </c>
      <c r="C8" s="19" t="s">
        <v>69</v>
      </c>
      <c r="D8" s="21" t="s">
        <v>14</v>
      </c>
    </row>
    <row r="9" spans="1:5" s="72" customFormat="1" x14ac:dyDescent="0.25">
      <c r="A9" s="28" t="s">
        <v>59</v>
      </c>
      <c r="B9" s="53">
        <v>200</v>
      </c>
      <c r="C9" s="90" t="s">
        <v>119</v>
      </c>
      <c r="D9" s="95" t="s">
        <v>13</v>
      </c>
    </row>
    <row r="10" spans="1:5" s="72" customFormat="1" x14ac:dyDescent="0.25">
      <c r="A10" s="28" t="s">
        <v>60</v>
      </c>
      <c r="B10" s="53">
        <v>1000</v>
      </c>
      <c r="C10" s="90" t="s">
        <v>67</v>
      </c>
      <c r="D10" s="95" t="s">
        <v>13</v>
      </c>
    </row>
    <row r="11" spans="1:5" s="72" customFormat="1" x14ac:dyDescent="0.25">
      <c r="A11" s="28" t="s">
        <v>61</v>
      </c>
      <c r="B11" s="53">
        <v>300</v>
      </c>
      <c r="C11" s="90" t="s">
        <v>120</v>
      </c>
      <c r="D11" s="95" t="s">
        <v>13</v>
      </c>
    </row>
    <row r="12" spans="1:5" s="72" customFormat="1" x14ac:dyDescent="0.25">
      <c r="A12" s="28" t="s">
        <v>62</v>
      </c>
      <c r="B12" s="53">
        <v>2000</v>
      </c>
      <c r="C12" s="90" t="s">
        <v>68</v>
      </c>
      <c r="D12" s="95" t="s">
        <v>13</v>
      </c>
    </row>
    <row r="13" spans="1:5" s="72" customFormat="1" x14ac:dyDescent="0.25">
      <c r="A13" s="28" t="s">
        <v>63</v>
      </c>
      <c r="B13" s="53">
        <v>100</v>
      </c>
      <c r="C13" s="90" t="s">
        <v>121</v>
      </c>
      <c r="D13" s="95" t="s">
        <v>13</v>
      </c>
    </row>
    <row r="14" spans="1:5" s="72" customFormat="1" x14ac:dyDescent="0.25">
      <c r="A14" s="28" t="s">
        <v>64</v>
      </c>
      <c r="B14" s="53">
        <v>600</v>
      </c>
      <c r="C14" s="90" t="s">
        <v>122</v>
      </c>
      <c r="D14" s="95" t="s">
        <v>13</v>
      </c>
    </row>
    <row r="15" spans="1:5" s="72" customFormat="1" x14ac:dyDescent="0.25">
      <c r="A15" s="28" t="s">
        <v>65</v>
      </c>
      <c r="B15" s="53">
        <v>200</v>
      </c>
      <c r="C15" s="90" t="s">
        <v>123</v>
      </c>
      <c r="D15" s="95" t="s">
        <v>13</v>
      </c>
    </row>
    <row r="16" spans="1:5" s="72" customFormat="1" x14ac:dyDescent="0.25">
      <c r="A16" s="28" t="s">
        <v>66</v>
      </c>
      <c r="B16" s="53">
        <v>1000</v>
      </c>
      <c r="C16" s="90" t="s">
        <v>124</v>
      </c>
      <c r="D16" s="95" t="s">
        <v>13</v>
      </c>
    </row>
    <row r="17" spans="1:4" ht="30" customHeight="1" x14ac:dyDescent="0.25">
      <c r="A17" s="118" t="s">
        <v>15</v>
      </c>
      <c r="B17" s="47">
        <f>SUM(B9:B16)</f>
        <v>5400</v>
      </c>
      <c r="C17" s="119"/>
      <c r="D17" s="120"/>
    </row>
    <row r="19" spans="1: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2:E2"/>
    <mergeCell ref="B3:E3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9"/>
  <sheetViews>
    <sheetView showGridLines="0" topLeftCell="A10" workbookViewId="0">
      <selection activeCell="B7" sqref="B7"/>
    </sheetView>
  </sheetViews>
  <sheetFormatPr defaultColWidth="11.42578125" defaultRowHeight="15" x14ac:dyDescent="0.25"/>
  <cols>
    <col min="1" max="1" width="20.7109375" customWidth="1"/>
    <col min="2" max="2" width="15.7109375" style="17" customWidth="1"/>
    <col min="3" max="3" width="31" bestFit="1" customWidth="1"/>
    <col min="4" max="4" width="34.7109375" bestFit="1" customWidth="1"/>
    <col min="5" max="5" width="19.42578125" customWidth="1"/>
    <col min="6" max="255" width="8.85546875" customWidth="1"/>
  </cols>
  <sheetData>
    <row r="1" spans="1:5" ht="18.75" x14ac:dyDescent="0.3">
      <c r="B1" s="133"/>
      <c r="C1" s="133"/>
    </row>
    <row r="2" spans="1:5" ht="18.75" x14ac:dyDescent="0.3">
      <c r="B2" s="133" t="s">
        <v>0</v>
      </c>
      <c r="C2" s="133"/>
      <c r="D2" s="133"/>
    </row>
    <row r="3" spans="1:5" ht="18" customHeight="1" x14ac:dyDescent="0.3">
      <c r="B3" s="133" t="s">
        <v>27</v>
      </c>
      <c r="C3" s="133"/>
      <c r="D3" s="133"/>
    </row>
    <row r="4" spans="1:5" ht="18.75" x14ac:dyDescent="0.3">
      <c r="B4" s="69"/>
      <c r="C4" s="16"/>
      <c r="D4" s="5"/>
    </row>
    <row r="5" spans="1:5" ht="18.75" x14ac:dyDescent="0.25">
      <c r="B5" s="134" t="s">
        <v>127</v>
      </c>
      <c r="C5" s="134"/>
      <c r="D5" s="134"/>
    </row>
    <row r="6" spans="1:5" ht="18.75" x14ac:dyDescent="0.3">
      <c r="B6" s="136" t="s">
        <v>128</v>
      </c>
      <c r="C6" s="136"/>
    </row>
    <row r="8" spans="1:5" s="22" customFormat="1" ht="30" x14ac:dyDescent="0.25">
      <c r="A8" s="18" t="s">
        <v>11</v>
      </c>
      <c r="B8" s="20" t="s">
        <v>8</v>
      </c>
      <c r="C8" s="19" t="s">
        <v>69</v>
      </c>
      <c r="D8" s="21" t="s">
        <v>14</v>
      </c>
      <c r="E8" s="21" t="s">
        <v>97</v>
      </c>
    </row>
    <row r="9" spans="1:5" s="72" customFormat="1" x14ac:dyDescent="0.25">
      <c r="A9" s="102">
        <v>44232</v>
      </c>
      <c r="B9" s="103">
        <v>500</v>
      </c>
      <c r="C9" s="114" t="s">
        <v>75</v>
      </c>
      <c r="D9" s="29" t="s">
        <v>13</v>
      </c>
      <c r="E9" s="29" t="s">
        <v>93</v>
      </c>
    </row>
    <row r="10" spans="1:5" s="72" customFormat="1" x14ac:dyDescent="0.25">
      <c r="A10" s="28">
        <v>44232</v>
      </c>
      <c r="B10" s="99">
        <v>1000</v>
      </c>
      <c r="C10" s="111" t="s">
        <v>76</v>
      </c>
      <c r="D10" s="29" t="s">
        <v>13</v>
      </c>
      <c r="E10" s="29" t="s">
        <v>95</v>
      </c>
    </row>
    <row r="11" spans="1:5" s="72" customFormat="1" x14ac:dyDescent="0.25">
      <c r="A11" s="28">
        <v>44232</v>
      </c>
      <c r="B11" s="99">
        <v>1000</v>
      </c>
      <c r="C11" s="111" t="s">
        <v>77</v>
      </c>
      <c r="D11" s="29" t="s">
        <v>13</v>
      </c>
      <c r="E11" s="29" t="s">
        <v>94</v>
      </c>
    </row>
    <row r="12" spans="1:5" s="72" customFormat="1" x14ac:dyDescent="0.25">
      <c r="A12" s="28">
        <v>44232</v>
      </c>
      <c r="B12" s="99">
        <v>1000</v>
      </c>
      <c r="C12" s="111" t="s">
        <v>78</v>
      </c>
      <c r="D12" s="29" t="s">
        <v>13</v>
      </c>
      <c r="E12" s="29" t="s">
        <v>95</v>
      </c>
    </row>
    <row r="13" spans="1:5" s="72" customFormat="1" x14ac:dyDescent="0.25">
      <c r="A13" s="28">
        <v>44232</v>
      </c>
      <c r="B13" s="99">
        <v>4000</v>
      </c>
      <c r="C13" s="111" t="s">
        <v>79</v>
      </c>
      <c r="D13" s="29" t="s">
        <v>13</v>
      </c>
      <c r="E13" s="29" t="s">
        <v>94</v>
      </c>
    </row>
    <row r="14" spans="1:5" s="72" customFormat="1" x14ac:dyDescent="0.25">
      <c r="A14" s="28">
        <v>44232</v>
      </c>
      <c r="B14" s="99">
        <v>2000</v>
      </c>
      <c r="C14" s="111" t="s">
        <v>80</v>
      </c>
      <c r="D14" s="29" t="s">
        <v>13</v>
      </c>
      <c r="E14" s="29" t="s">
        <v>95</v>
      </c>
    </row>
    <row r="15" spans="1:5" s="72" customFormat="1" x14ac:dyDescent="0.25">
      <c r="A15" s="28">
        <v>44235</v>
      </c>
      <c r="B15" s="99">
        <v>1500</v>
      </c>
      <c r="C15" s="111" t="s">
        <v>81</v>
      </c>
      <c r="D15" s="29" t="s">
        <v>13</v>
      </c>
      <c r="E15" s="29" t="s">
        <v>96</v>
      </c>
    </row>
    <row r="16" spans="1:5" s="72" customFormat="1" x14ac:dyDescent="0.25">
      <c r="A16" s="102">
        <v>44235</v>
      </c>
      <c r="B16" s="99">
        <v>2600</v>
      </c>
      <c r="C16" s="111" t="s">
        <v>82</v>
      </c>
      <c r="D16" s="29" t="s">
        <v>13</v>
      </c>
      <c r="E16" s="29" t="s">
        <v>96</v>
      </c>
    </row>
    <row r="17" spans="1:9" s="72" customFormat="1" x14ac:dyDescent="0.25">
      <c r="A17" s="28">
        <v>44239</v>
      </c>
      <c r="B17" s="99">
        <v>100</v>
      </c>
      <c r="C17" s="111" t="s">
        <v>83</v>
      </c>
      <c r="D17" s="29" t="s">
        <v>13</v>
      </c>
      <c r="E17" s="29" t="s">
        <v>96</v>
      </c>
    </row>
    <row r="18" spans="1:9" s="72" customFormat="1" ht="18.75" x14ac:dyDescent="0.3">
      <c r="A18" s="28">
        <v>44239</v>
      </c>
      <c r="B18" s="99">
        <v>1000</v>
      </c>
      <c r="C18" s="111" t="s">
        <v>84</v>
      </c>
      <c r="D18" s="29" t="s">
        <v>13</v>
      </c>
      <c r="E18" s="29" t="s">
        <v>96</v>
      </c>
      <c r="G18" s="133" t="s">
        <v>0</v>
      </c>
      <c r="H18" s="133"/>
      <c r="I18" s="133"/>
    </row>
    <row r="19" spans="1:9" s="72" customFormat="1" ht="18.75" x14ac:dyDescent="0.3">
      <c r="A19" s="28">
        <v>44239</v>
      </c>
      <c r="B19" s="99">
        <v>500</v>
      </c>
      <c r="C19" s="111" t="s">
        <v>85</v>
      </c>
      <c r="D19" s="29" t="s">
        <v>13</v>
      </c>
      <c r="E19" s="29" t="s">
        <v>96</v>
      </c>
      <c r="G19" s="133" t="s">
        <v>27</v>
      </c>
      <c r="H19" s="133"/>
      <c r="I19" s="133"/>
    </row>
    <row r="20" spans="1:9" s="72" customFormat="1" ht="18.75" x14ac:dyDescent="0.3">
      <c r="A20" s="28">
        <v>44240</v>
      </c>
      <c r="B20" s="99">
        <v>500</v>
      </c>
      <c r="C20" s="96" t="s">
        <v>74</v>
      </c>
      <c r="D20" s="29" t="s">
        <v>13</v>
      </c>
      <c r="E20" s="29" t="s">
        <v>96</v>
      </c>
      <c r="G20" s="69"/>
      <c r="H20" s="16"/>
      <c r="I20" s="5"/>
    </row>
    <row r="21" spans="1:9" s="72" customFormat="1" ht="18.75" x14ac:dyDescent="0.25">
      <c r="A21" s="28">
        <v>44240</v>
      </c>
      <c r="B21" s="99">
        <v>300</v>
      </c>
      <c r="C21" s="111" t="s">
        <v>86</v>
      </c>
      <c r="D21" s="29" t="s">
        <v>13</v>
      </c>
      <c r="E21" s="29" t="s">
        <v>96</v>
      </c>
      <c r="G21" s="134" t="s">
        <v>127</v>
      </c>
      <c r="H21" s="134"/>
      <c r="I21" s="134"/>
    </row>
    <row r="22" spans="1:9" s="72" customFormat="1" x14ac:dyDescent="0.25">
      <c r="A22" s="28">
        <v>44240</v>
      </c>
      <c r="B22" s="99">
        <v>500</v>
      </c>
      <c r="C22" s="111" t="s">
        <v>87</v>
      </c>
      <c r="D22" s="29" t="s">
        <v>13</v>
      </c>
      <c r="E22" s="29" t="s">
        <v>96</v>
      </c>
    </row>
    <row r="23" spans="1:9" s="72" customFormat="1" x14ac:dyDescent="0.25">
      <c r="A23" s="28">
        <v>44240</v>
      </c>
      <c r="B23" s="99">
        <v>500</v>
      </c>
      <c r="C23" s="111" t="s">
        <v>88</v>
      </c>
      <c r="D23" s="29" t="s">
        <v>13</v>
      </c>
      <c r="E23" s="29" t="s">
        <v>96</v>
      </c>
    </row>
    <row r="24" spans="1:9" s="72" customFormat="1" x14ac:dyDescent="0.25">
      <c r="A24" s="28">
        <v>44241</v>
      </c>
      <c r="B24" s="99">
        <v>200</v>
      </c>
      <c r="C24" s="111" t="s">
        <v>89</v>
      </c>
      <c r="D24" s="29" t="s">
        <v>13</v>
      </c>
      <c r="E24" s="29" t="s">
        <v>96</v>
      </c>
    </row>
    <row r="25" spans="1:9" s="72" customFormat="1" x14ac:dyDescent="0.25">
      <c r="A25" s="28">
        <v>44241</v>
      </c>
      <c r="B25" s="99">
        <v>1000</v>
      </c>
      <c r="C25" s="96" t="s">
        <v>125</v>
      </c>
      <c r="D25" s="29" t="s">
        <v>13</v>
      </c>
      <c r="E25" s="29"/>
    </row>
    <row r="26" spans="1:9" s="72" customFormat="1" x14ac:dyDescent="0.25">
      <c r="A26" s="28">
        <v>44243</v>
      </c>
      <c r="B26" s="99">
        <v>180</v>
      </c>
      <c r="C26" s="111" t="s">
        <v>90</v>
      </c>
      <c r="D26" s="29" t="s">
        <v>13</v>
      </c>
      <c r="E26" s="29" t="s">
        <v>93</v>
      </c>
    </row>
    <row r="27" spans="1:9" s="72" customFormat="1" x14ac:dyDescent="0.25">
      <c r="A27" s="28">
        <v>44245</v>
      </c>
      <c r="B27" s="99">
        <v>200</v>
      </c>
      <c r="C27" s="111" t="s">
        <v>91</v>
      </c>
      <c r="D27" s="29" t="s">
        <v>13</v>
      </c>
      <c r="E27" s="29"/>
    </row>
    <row r="28" spans="1:9" s="72" customFormat="1" x14ac:dyDescent="0.25">
      <c r="A28" s="28">
        <v>44249</v>
      </c>
      <c r="B28" s="99">
        <v>100</v>
      </c>
      <c r="C28" s="111" t="s">
        <v>92</v>
      </c>
      <c r="D28" s="29" t="s">
        <v>13</v>
      </c>
      <c r="E28" s="29"/>
    </row>
    <row r="29" spans="1:9" ht="30" customHeight="1" x14ac:dyDescent="0.25">
      <c r="A29" s="117" t="s">
        <v>98</v>
      </c>
      <c r="B29" s="7">
        <f>SUM(B9:B28)</f>
        <v>18680</v>
      </c>
      <c r="C29" s="63"/>
      <c r="D29" s="65"/>
      <c r="E29" s="65"/>
    </row>
  </sheetData>
  <sheetProtection formatCells="0" formatColumns="0" formatRows="0" insertColumns="0" insertRows="0" insertHyperlinks="0" deleteColumns="0" deleteRows="0" sort="0" autoFilter="0" pivotTables="0"/>
  <mergeCells count="8">
    <mergeCell ref="B1:C1"/>
    <mergeCell ref="B6:C6"/>
    <mergeCell ref="G18:I18"/>
    <mergeCell ref="G19:I19"/>
    <mergeCell ref="G21:I21"/>
    <mergeCell ref="B2:D2"/>
    <mergeCell ref="B3:D3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6"/>
  <sheetViews>
    <sheetView showGridLines="0" workbookViewId="0">
      <selection activeCell="D20" sqref="D20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27.42578125" style="59" customWidth="1"/>
    <col min="4" max="4" width="36.7109375" style="69" customWidth="1"/>
    <col min="5" max="5" width="25.42578125" style="69" customWidth="1"/>
    <col min="6" max="253" width="8.85546875" style="69" customWidth="1"/>
    <col min="254" max="16384" width="11.42578125" style="69"/>
  </cols>
  <sheetData>
    <row r="1" spans="1:5" ht="18.75" x14ac:dyDescent="0.3">
      <c r="B1" s="133" t="s">
        <v>0</v>
      </c>
      <c r="C1" s="133"/>
      <c r="D1" s="133"/>
    </row>
    <row r="2" spans="1:5" ht="15" customHeight="1" x14ac:dyDescent="0.3">
      <c r="B2" s="133" t="s">
        <v>27</v>
      </c>
      <c r="C2" s="133"/>
      <c r="D2" s="133"/>
    </row>
    <row r="3" spans="1:5" ht="15" customHeight="1" x14ac:dyDescent="0.3">
      <c r="B3" s="92"/>
      <c r="C3" s="58"/>
    </row>
    <row r="4" spans="1:5" ht="15" customHeight="1" x14ac:dyDescent="0.25">
      <c r="B4" s="134" t="s">
        <v>16</v>
      </c>
      <c r="C4" s="134"/>
      <c r="D4" s="134"/>
    </row>
    <row r="5" spans="1:5" ht="15" customHeight="1" x14ac:dyDescent="0.25">
      <c r="B5" s="134" t="s">
        <v>17</v>
      </c>
      <c r="C5" s="134"/>
      <c r="D5" s="134"/>
    </row>
    <row r="6" spans="1:5" ht="15" customHeight="1" x14ac:dyDescent="0.3">
      <c r="B6" s="135" t="str">
        <f>Отчет!B6</f>
        <v>за февраль 2021 года</v>
      </c>
      <c r="C6" s="136"/>
      <c r="D6" s="136"/>
    </row>
    <row r="9" spans="1:5" ht="15" customHeight="1" x14ac:dyDescent="0.25">
      <c r="A9" s="93" t="s">
        <v>18</v>
      </c>
      <c r="B9" s="23" t="s">
        <v>8</v>
      </c>
      <c r="C9" s="23" t="s">
        <v>12</v>
      </c>
      <c r="D9" s="11" t="s">
        <v>14</v>
      </c>
      <c r="E9" s="11" t="s">
        <v>102</v>
      </c>
    </row>
    <row r="10" spans="1:5" ht="15" customHeight="1" x14ac:dyDescent="0.25">
      <c r="A10" s="137" t="s">
        <v>20</v>
      </c>
      <c r="B10" s="137"/>
      <c r="C10" s="137"/>
      <c r="D10" s="137"/>
      <c r="E10" s="11"/>
    </row>
    <row r="11" spans="1:5" ht="15.75" customHeight="1" x14ac:dyDescent="0.25">
      <c r="A11" s="108">
        <v>44240</v>
      </c>
      <c r="B11" s="98">
        <v>300</v>
      </c>
      <c r="C11" s="107" t="s">
        <v>101</v>
      </c>
      <c r="D11" s="109" t="s">
        <v>13</v>
      </c>
      <c r="E11" s="115"/>
    </row>
    <row r="12" spans="1:5" ht="15" customHeight="1" x14ac:dyDescent="0.25">
      <c r="A12" s="42" t="s">
        <v>10</v>
      </c>
      <c r="B12" s="54">
        <f>SUM(B11:B11)</f>
        <v>300</v>
      </c>
      <c r="C12" s="138"/>
      <c r="D12" s="139"/>
      <c r="E12" s="115"/>
    </row>
    <row r="13" spans="1:5" ht="15" customHeight="1" x14ac:dyDescent="0.25">
      <c r="A13" s="30" t="s">
        <v>19</v>
      </c>
      <c r="B13" s="47">
        <f>B12</f>
        <v>300</v>
      </c>
      <c r="C13" s="7"/>
      <c r="D13" s="46"/>
      <c r="E13" s="11"/>
    </row>
    <row r="14" spans="1:5" ht="15" customHeight="1" x14ac:dyDescent="0.25">
      <c r="B14" s="25"/>
    </row>
    <row r="15" spans="1:5" ht="15" customHeight="1" x14ac:dyDescent="0.25">
      <c r="A15" s="56"/>
      <c r="C15" s="60"/>
    </row>
    <row r="16" spans="1:5" ht="15" customHeight="1" x14ac:dyDescent="0.25">
      <c r="A16" s="57"/>
    </row>
  </sheetData>
  <sheetProtection formatCells="0" formatColumns="0" formatRows="0" insertColumns="0" insertRows="0" insertHyperlinks="0" deleteColumns="0" deleteRows="0" sort="0" autoFilter="0" pivotTables="0"/>
  <mergeCells count="7">
    <mergeCell ref="A10:D10"/>
    <mergeCell ref="C12:D12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CHRONOPAY</vt:lpstr>
      <vt:lpstr>ROBOKASSA</vt:lpstr>
      <vt:lpstr>КартСчет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2021-11-23T19:52:40Z</cp:lastPrinted>
  <dcterms:created xsi:type="dcterms:W3CDTF">2019-02-26T11:48:52Z</dcterms:created>
  <dcterms:modified xsi:type="dcterms:W3CDTF">2021-11-23T20:36:29Z</dcterms:modified>
  <cp:category/>
  <cp:contentStatus/>
</cp:coreProperties>
</file>