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1\Волонтеры - сделано\11.2021 Ирина Захарова\Финансовые отчеты\"/>
    </mc:Choice>
  </mc:AlternateContent>
  <bookViews>
    <workbookView xWindow="0" yWindow="0" windowWidth="24000" windowHeight="9030" tabRatio="649" activeTab="4"/>
  </bookViews>
  <sheets>
    <sheet name="Отчет" sheetId="1" r:id="rId1"/>
    <sheet name="Расходы" sheetId="4" r:id="rId2"/>
    <sheet name="CHRONOPAY" sheetId="13" r:id="rId3"/>
    <sheet name="ROBOKASSA" sheetId="8" r:id="rId4"/>
    <sheet name="КАРСЧЕТ" sheetId="10" r:id="rId5"/>
    <sheet name="Сбербанк" sheetId="5" r:id="rId6"/>
  </sheets>
  <externalReferences>
    <externalReference r:id="rId7"/>
  </externalReferences>
  <calcPr calcId="162913"/>
</workbook>
</file>

<file path=xl/calcChain.xml><?xml version="1.0" encoding="utf-8"?>
<calcChain xmlns="http://schemas.openxmlformats.org/spreadsheetml/2006/main">
  <c r="B22" i="4" l="1"/>
  <c r="B24" i="4" l="1"/>
  <c r="B31" i="4" l="1"/>
  <c r="C9" i="1" l="1"/>
  <c r="B17" i="5" l="1"/>
  <c r="B11" i="10" l="1"/>
  <c r="B14" i="8" l="1"/>
  <c r="B33" i="13" l="1"/>
  <c r="C21" i="1" l="1"/>
  <c r="B20" i="4"/>
  <c r="C20" i="1" s="1"/>
  <c r="B6" i="5" l="1"/>
  <c r="B6" i="13"/>
  <c r="B5" i="4"/>
  <c r="B16" i="4" l="1"/>
  <c r="C19" i="1" s="1"/>
  <c r="B11" i="4" l="1"/>
  <c r="C18" i="1" s="1"/>
  <c r="B32" i="4" l="1"/>
  <c r="B33" i="4" s="1"/>
  <c r="B16" i="5" l="1"/>
  <c r="B12" i="5" l="1"/>
  <c r="C15" i="1" l="1"/>
  <c r="C12" i="1" l="1"/>
  <c r="C14" i="1" l="1"/>
  <c r="C13" i="1" l="1"/>
  <c r="C11" i="1" l="1"/>
  <c r="C22" i="1" l="1"/>
  <c r="C17" i="1" l="1"/>
  <c r="C24" i="1" s="1"/>
</calcChain>
</file>

<file path=xl/sharedStrings.xml><?xml version="1.0" encoding="utf-8"?>
<sst xmlns="http://schemas.openxmlformats.org/spreadsheetml/2006/main" count="183" uniqueCount="115">
  <si>
    <t>Благотворительный фонд</t>
  </si>
  <si>
    <t>Отчет о полученных пожертвованиях</t>
  </si>
  <si>
    <t>и произведенных расходах</t>
  </si>
  <si>
    <t>На расчетный счет Фонда в ПАО "Сбербанк"</t>
  </si>
  <si>
    <t>Административно-хозяйственные расходы</t>
  </si>
  <si>
    <t>.</t>
  </si>
  <si>
    <t>Детализация произведенных расходов</t>
  </si>
  <si>
    <t>Дата платежа</t>
  </si>
  <si>
    <t>Сумма, руб.</t>
  </si>
  <si>
    <t>Назначение платежа</t>
  </si>
  <si>
    <t>Итого</t>
  </si>
  <si>
    <t>Дата перечисления</t>
  </si>
  <si>
    <t>Благотворитель</t>
  </si>
  <si>
    <t>Благотворительное пожертвование</t>
  </si>
  <si>
    <t>Назначение</t>
  </si>
  <si>
    <t>Зачислено на р/сч за вычетом комиссии оператора (2,8%)</t>
  </si>
  <si>
    <t>Поступления на расчетный счет Фонда</t>
  </si>
  <si>
    <t>в ПАО "Сбербанк"</t>
  </si>
  <si>
    <t>Дата</t>
  </si>
  <si>
    <t>Прочие поступления и благотворительные пожертвования</t>
  </si>
  <si>
    <t>Всего</t>
  </si>
  <si>
    <t>Благотворительные пожертвования от физических лиц</t>
  </si>
  <si>
    <t>Комиссия банка</t>
  </si>
  <si>
    <t>Расходы на аренду</t>
  </si>
  <si>
    <t>Расходы на услуги связи</t>
  </si>
  <si>
    <t>Почтовые расходы</t>
  </si>
  <si>
    <t>Расходы на рекламу</t>
  </si>
  <si>
    <t>Расходы на канцелярские  и хозяйственные товары</t>
  </si>
  <si>
    <t>«Помощь бездомным беспородным животным»</t>
  </si>
  <si>
    <t>за март 2021 года</t>
  </si>
  <si>
    <t>Остаток средств на 01.03.2021</t>
  </si>
  <si>
    <t>Общая сумма поступлений за март 2021г.</t>
  </si>
  <si>
    <t>Произведенные расходы за март  2021г.</t>
  </si>
  <si>
    <t>Остаток средств на 31.03.2021</t>
  </si>
  <si>
    <t>Март 2021 г.</t>
  </si>
  <si>
    <t>Оплата за вет. услуги - собакам Нонна и Варна в вет. клинике "Биоконтроль"</t>
  </si>
  <si>
    <t>Оплата за вет. услуги -  лечение кошек  Зефирки и Максика, стерилизация кошки Зефирки в вет. клинике ООО "Зооцентр КиС"</t>
  </si>
  <si>
    <t>Программа "Меньше бездомных""</t>
  </si>
  <si>
    <t>Программа "Город без жесткости"</t>
  </si>
  <si>
    <t>Программа "Старый друг"</t>
  </si>
  <si>
    <t>Программа "Меньше бездомных"</t>
  </si>
  <si>
    <t>через платёжную систему  CHRONOPAY</t>
  </si>
  <si>
    <t>Пожертвования на сайте https://less-homeless.com/</t>
  </si>
  <si>
    <t>Наталия</t>
  </si>
  <si>
    <t>Анастасия</t>
  </si>
  <si>
    <t>30.03.2021, 23:37</t>
  </si>
  <si>
    <t>29.03.2021, 15:39</t>
  </si>
  <si>
    <t>28.03.2021, 09:36</t>
  </si>
  <si>
    <t>27.03.2021, 23:36</t>
  </si>
  <si>
    <t>27.03.2021, 18:22</t>
  </si>
  <si>
    <t>26.03.2021, 14:44</t>
  </si>
  <si>
    <t>26.03.2021, 09:35</t>
  </si>
  <si>
    <t>25.03.2021, 18:03</t>
  </si>
  <si>
    <t>25.03.2021, 18:01</t>
  </si>
  <si>
    <t>25.03.2021, 14:36</t>
  </si>
  <si>
    <t>23.03.2021, 15:05</t>
  </si>
  <si>
    <t>22.03.2021, 15:39</t>
  </si>
  <si>
    <t>22.03.2021, 13:19</t>
  </si>
  <si>
    <t>17.03.2021, 20:36</t>
  </si>
  <si>
    <t>17.03.2021, 09:36</t>
  </si>
  <si>
    <t>12.03.2021, 16:36</t>
  </si>
  <si>
    <t>08.03.2021, 23:37</t>
  </si>
  <si>
    <t>07.03.2021, 14:36</t>
  </si>
  <si>
    <t>05.03.2021, 23:36</t>
  </si>
  <si>
    <t>02.03.2021, 23:36</t>
  </si>
  <si>
    <t>02.03.2021, 13:36</t>
  </si>
  <si>
    <t>02.03.2021, 04:36</t>
  </si>
  <si>
    <t>01.03.2021, 15:41</t>
  </si>
  <si>
    <t>01.03.2021, 14:39</t>
  </si>
  <si>
    <t>Благотворительное пожертвование Город без жесткости</t>
  </si>
  <si>
    <t>Благотворительное пожертвование  Лапкам нужен сайт</t>
  </si>
  <si>
    <t>Дата пожертвования</t>
  </si>
  <si>
    <t xml:space="preserve">                                              через платёжную систему  ROBOKASSA</t>
  </si>
  <si>
    <t>29.03.2021, 15:43</t>
  </si>
  <si>
    <t>23.03.2021, 19:28</t>
  </si>
  <si>
    <t>17.03.2021, 23:23</t>
  </si>
  <si>
    <t>16.03.2021, 09:07</t>
  </si>
  <si>
    <t>01.03.2021, 16:54</t>
  </si>
  <si>
    <t>Test Test</t>
  </si>
  <si>
    <t>Анна</t>
  </si>
  <si>
    <t xml:space="preserve">Благотворитель </t>
  </si>
  <si>
    <t>Через платежную систему ROBOKASSA</t>
  </si>
  <si>
    <t>Пожертвования на сайте  https://less-homeless.com/</t>
  </si>
  <si>
    <t>Через платежную систему CHRONOPAY</t>
  </si>
  <si>
    <t>Марина Евгеньевна К.</t>
  </si>
  <si>
    <t>Марина Валерьевна С.</t>
  </si>
  <si>
    <t>Адресность</t>
  </si>
  <si>
    <t>Котики</t>
  </si>
  <si>
    <t>Программа "Стерилизация"</t>
  </si>
  <si>
    <t>Оплата за за корм для собак Роял Канин Дог Эдалт Икс-Смол  в интернет-магазине зоотоваров «Старая ферма»</t>
  </si>
  <si>
    <t>Зачислено через платежную систему</t>
  </si>
  <si>
    <t>На карточный счет</t>
  </si>
  <si>
    <t>Программа "Старый друг" Проект "Уже дома"</t>
  </si>
  <si>
    <t>Оплата за вет. услуги -стерилизацию 6 кошек в Ветклиника «ВИВА»</t>
  </si>
  <si>
    <t>Екатерина Г.</t>
  </si>
  <si>
    <t>Надя А.</t>
  </si>
  <si>
    <t>Татьяна Р.</t>
  </si>
  <si>
    <t>М. Вячеслав</t>
  </si>
  <si>
    <t>Ксения К.</t>
  </si>
  <si>
    <t>Лена К.</t>
  </si>
  <si>
    <t>Константин Б.</t>
  </si>
  <si>
    <t>Екатерина З.</t>
  </si>
  <si>
    <t>Александра Б.</t>
  </si>
  <si>
    <t>Nadezda A.</t>
  </si>
  <si>
    <t>Татьяна В.</t>
  </si>
  <si>
    <t>Алина Б.</t>
  </si>
  <si>
    <t>Кристина К.</t>
  </si>
  <si>
    <t>Наталья Б.</t>
  </si>
  <si>
    <t>Т. Марина</t>
  </si>
  <si>
    <t>Милана В.</t>
  </si>
  <si>
    <t>V. MILANA</t>
  </si>
  <si>
    <t>Юрий К.</t>
  </si>
  <si>
    <t>Дмитрий К.</t>
  </si>
  <si>
    <t>Николай М.</t>
  </si>
  <si>
    <t>Пожертвования через карточный 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</si>
</sst>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dd\.mm\.yyyy"/>
    <numFmt numFmtId="166" formatCode="[$-419]mmmm\ yyyy;@"/>
  </numFmts>
  <fonts count="22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i/>
      <sz val="14"/>
      <color rgb="FF2D4E77"/>
      <name val="Calibri"/>
      <family val="2"/>
      <charset val="204"/>
    </font>
    <font>
      <b/>
      <i/>
      <sz val="14"/>
      <color theme="3"/>
      <name val="Calibri"/>
      <family val="2"/>
      <charset val="204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2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 applyFill="0" applyProtection="0"/>
    <xf numFmtId="0" fontId="1" fillId="0" borderId="0" applyFill="0" applyProtection="0"/>
  </cellStyleXfs>
  <cellXfs count="141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4" fontId="5" fillId="0" borderId="0" xfId="0" applyNumberFormat="1" applyFont="1" applyFill="1" applyAlignment="1" applyProtection="1">
      <alignment horizontal="center" vertical="center"/>
    </xf>
    <xf numFmtId="0" fontId="5" fillId="0" borderId="0" xfId="0" applyFont="1" applyFill="1" applyProtection="1"/>
    <xf numFmtId="0" fontId="8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horizontal="center" vertical="center"/>
    </xf>
    <xf numFmtId="164" fontId="0" fillId="0" borderId="0" xfId="0" applyNumberFormat="1" applyFill="1" applyAlignment="1" applyProtection="1">
      <alignment horizontal="center"/>
    </xf>
    <xf numFmtId="164" fontId="6" fillId="2" borderId="3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6" fillId="2" borderId="3" xfId="0" applyNumberFormat="1" applyFont="1" applyFill="1" applyBorder="1" applyAlignment="1" applyProtection="1">
      <alignment vertical="center"/>
    </xf>
    <xf numFmtId="4" fontId="8" fillId="0" borderId="0" xfId="0" applyNumberFormat="1" applyFont="1" applyFill="1" applyProtection="1"/>
    <xf numFmtId="4" fontId="0" fillId="0" borderId="0" xfId="0" applyNumberFormat="1" applyFill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3" fillId="2" borderId="2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4" fontId="0" fillId="0" borderId="0" xfId="0" applyNumberFormat="1" applyFill="1" applyAlignment="1" applyProtection="1">
      <alignment horizontal="center"/>
    </xf>
    <xf numFmtId="14" fontId="0" fillId="0" borderId="0" xfId="0" applyNumberFormat="1" applyFill="1" applyAlignment="1" applyProtection="1">
      <alignment horizontal="center"/>
    </xf>
    <xf numFmtId="4" fontId="11" fillId="4" borderId="13" xfId="0" applyNumberFormat="1" applyFont="1" applyFill="1" applyBorder="1" applyAlignment="1" applyProtection="1">
      <alignment horizontal="center" vertical="center" wrapText="1"/>
    </xf>
    <xf numFmtId="0" fontId="3" fillId="2" borderId="7" xfId="0" applyFont="1" applyFill="1" applyBorder="1" applyAlignment="1" applyProtection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0" fillId="0" borderId="4" xfId="0" applyBorder="1"/>
    <xf numFmtId="0" fontId="2" fillId="2" borderId="1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center"/>
    </xf>
    <xf numFmtId="4" fontId="8" fillId="0" borderId="0" xfId="0" applyNumberFormat="1" applyFont="1" applyFill="1" applyAlignment="1" applyProtection="1">
      <alignment horizontal="center" vertical="center"/>
    </xf>
    <xf numFmtId="4" fontId="2" fillId="2" borderId="9" xfId="0" applyNumberFormat="1" applyFont="1" applyFill="1" applyBorder="1" applyAlignment="1" applyProtection="1">
      <alignment horizontal="center" vertical="center"/>
    </xf>
    <xf numFmtId="4" fontId="1" fillId="0" borderId="0" xfId="0" applyNumberFormat="1" applyFont="1" applyFill="1" applyProtection="1"/>
    <xf numFmtId="0" fontId="2" fillId="2" borderId="2" xfId="0" applyFont="1" applyFill="1" applyBorder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164" fontId="7" fillId="2" borderId="3" xfId="0" applyNumberFormat="1" applyFont="1" applyFill="1" applyBorder="1" applyAlignment="1" applyProtection="1">
      <alignment horizontal="right" vertical="center"/>
    </xf>
    <xf numFmtId="165" fontId="14" fillId="4" borderId="4" xfId="0" applyNumberFormat="1" applyFont="1" applyFill="1" applyBorder="1" applyAlignment="1" applyProtection="1">
      <alignment horizontal="center" vertical="center" wrapText="1"/>
    </xf>
    <xf numFmtId="164" fontId="2" fillId="3" borderId="3" xfId="0" applyNumberFormat="1" applyFont="1" applyFill="1" applyBorder="1" applyAlignment="1" applyProtection="1">
      <alignment horizontal="right"/>
    </xf>
    <xf numFmtId="164" fontId="2" fillId="3" borderId="3" xfId="0" applyNumberFormat="1" applyFont="1" applyFill="1" applyBorder="1" applyAlignment="1" applyProtection="1">
      <alignment horizontal="right" vertical="center"/>
    </xf>
    <xf numFmtId="0" fontId="4" fillId="2" borderId="4" xfId="0" applyFont="1" applyFill="1" applyBorder="1" applyProtection="1"/>
    <xf numFmtId="4" fontId="2" fillId="2" borderId="3" xfId="0" applyNumberFormat="1" applyFont="1" applyFill="1" applyBorder="1" applyAlignment="1" applyProtection="1">
      <alignment vertical="center"/>
    </xf>
    <xf numFmtId="4" fontId="2" fillId="2" borderId="4" xfId="0" applyNumberFormat="1" applyFont="1" applyFill="1" applyBorder="1" applyAlignment="1" applyProtection="1">
      <alignment horizontal="center" vertical="center"/>
    </xf>
    <xf numFmtId="0" fontId="8" fillId="5" borderId="0" xfId="0" applyFont="1" applyFill="1" applyAlignment="1" applyProtection="1">
      <alignment horizontal="center" vertical="center"/>
    </xf>
    <xf numFmtId="0" fontId="0" fillId="5" borderId="0" xfId="0" applyFill="1" applyAlignment="1" applyProtection="1">
      <alignment horizontal="center" vertical="center"/>
    </xf>
    <xf numFmtId="4" fontId="0" fillId="2" borderId="3" xfId="0" applyNumberFormat="1" applyFill="1" applyBorder="1" applyProtection="1"/>
    <xf numFmtId="0" fontId="15" fillId="4" borderId="14" xfId="0" applyNumberFormat="1" applyFont="1" applyFill="1" applyBorder="1" applyAlignment="1" applyProtection="1">
      <alignment horizontal="center" vertical="center" wrapText="1"/>
    </xf>
    <xf numFmtId="0" fontId="11" fillId="4" borderId="1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 applyAlignment="1">
      <alignment horizontal="center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5" fontId="11" fillId="4" borderId="1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/>
    </xf>
    <xf numFmtId="0" fontId="18" fillId="0" borderId="0" xfId="0" applyFont="1" applyFill="1" applyAlignment="1" applyProtection="1">
      <alignment horizontal="center"/>
    </xf>
    <xf numFmtId="0" fontId="8" fillId="5" borderId="0" xfId="0" applyFont="1" applyFill="1" applyAlignment="1" applyProtection="1">
      <alignment horizontal="center"/>
    </xf>
    <xf numFmtId="0" fontId="0" fillId="5" borderId="0" xfId="0" applyFill="1" applyAlignment="1" applyProtection="1">
      <alignment horizontal="center"/>
    </xf>
    <xf numFmtId="0" fontId="1" fillId="5" borderId="0" xfId="0" applyFont="1" applyFill="1" applyAlignment="1" applyProtection="1">
      <alignment horizontal="center"/>
    </xf>
    <xf numFmtId="4" fontId="15" fillId="5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Protection="1"/>
    <xf numFmtId="4" fontId="2" fillId="2" borderId="6" xfId="0" applyNumberFormat="1" applyFont="1" applyFill="1" applyBorder="1" applyAlignment="1" applyProtection="1">
      <alignment horizontal="center" vertical="center"/>
    </xf>
    <xf numFmtId="0" fontId="17" fillId="2" borderId="6" xfId="0" applyFont="1" applyFill="1" applyBorder="1" applyProtection="1"/>
    <xf numFmtId="0" fontId="2" fillId="2" borderId="2" xfId="0" applyFont="1" applyFill="1" applyBorder="1" applyProtection="1"/>
    <xf numFmtId="0" fontId="2" fillId="2" borderId="4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0" fontId="1" fillId="2" borderId="3" xfId="0" applyFont="1" applyFill="1" applyBorder="1"/>
    <xf numFmtId="4" fontId="0" fillId="5" borderId="0" xfId="0" applyNumberFormat="1" applyFill="1" applyAlignment="1" applyProtection="1">
      <alignment horizontal="center" vertical="center"/>
    </xf>
    <xf numFmtId="0" fontId="0" fillId="0" borderId="0" xfId="0" applyFill="1" applyProtection="1"/>
    <xf numFmtId="0" fontId="3" fillId="2" borderId="1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3" fillId="2" borderId="8" xfId="0" applyFont="1" applyFill="1" applyBorder="1" applyAlignment="1" applyProtection="1">
      <alignment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vertical="center"/>
    </xf>
    <xf numFmtId="4" fontId="16" fillId="5" borderId="13" xfId="0" applyNumberFormat="1" applyFont="1" applyFill="1" applyBorder="1" applyAlignment="1" applyProtection="1">
      <alignment horizontal="center" vertical="center" wrapText="1"/>
    </xf>
    <xf numFmtId="165" fontId="14" fillId="4" borderId="13" xfId="0" applyNumberFormat="1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vertical="center" wrapText="1"/>
    </xf>
    <xf numFmtId="4" fontId="10" fillId="5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Font="1" applyFill="1" applyBorder="1" applyAlignment="1" applyProtection="1">
      <alignment vertical="center"/>
    </xf>
    <xf numFmtId="0" fontId="10" fillId="5" borderId="3" xfId="0" applyFont="1" applyFill="1" applyBorder="1" applyAlignment="1" applyProtection="1">
      <alignment horizontal="left" vertical="center" wrapText="1"/>
    </xf>
    <xf numFmtId="4" fontId="11" fillId="4" borderId="4" xfId="0" applyNumberFormat="1" applyFont="1" applyFill="1" applyBorder="1" applyAlignment="1" applyProtection="1">
      <alignment horizontal="center" vertical="center" wrapText="1"/>
    </xf>
    <xf numFmtId="1" fontId="0" fillId="0" borderId="4" xfId="0" applyNumberFormat="1" applyBorder="1" applyAlignment="1">
      <alignment horizontal="center"/>
    </xf>
    <xf numFmtId="0" fontId="8" fillId="0" borderId="0" xfId="0" applyFont="1" applyFill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center"/>
    </xf>
    <xf numFmtId="0" fontId="11" fillId="4" borderId="13" xfId="0" applyNumberFormat="1" applyFont="1" applyFill="1" applyBorder="1" applyAlignment="1" applyProtection="1">
      <alignment horizontal="left" vertical="center" wrapText="1"/>
    </xf>
    <xf numFmtId="166" fontId="11" fillId="4" borderId="15" xfId="0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/>
    <xf numFmtId="4" fontId="1" fillId="0" borderId="14" xfId="0" applyNumberFormat="1" applyFont="1" applyBorder="1" applyAlignment="1">
      <alignment horizontal="center"/>
    </xf>
    <xf numFmtId="4" fontId="0" fillId="0" borderId="4" xfId="0" applyNumberFormat="1" applyFill="1" applyBorder="1" applyAlignment="1" applyProtection="1">
      <alignment horizontal="center" wrapText="1"/>
    </xf>
    <xf numFmtId="0" fontId="0" fillId="0" borderId="3" xfId="0" applyBorder="1"/>
    <xf numFmtId="14" fontId="0" fillId="0" borderId="0" xfId="0" applyNumberFormat="1" applyAlignment="1">
      <alignment horizontal="center"/>
    </xf>
    <xf numFmtId="4" fontId="0" fillId="0" borderId="15" xfId="0" applyNumberFormat="1" applyFill="1" applyBorder="1" applyAlignment="1" applyProtection="1">
      <alignment horizontal="center" wrapText="1"/>
    </xf>
    <xf numFmtId="165" fontId="14" fillId="4" borderId="17" xfId="0" applyNumberFormat="1" applyFont="1" applyFill="1" applyBorder="1" applyAlignment="1" applyProtection="1">
      <alignment horizontal="center" vertical="center" wrapText="1"/>
    </xf>
    <xf numFmtId="4" fontId="19" fillId="5" borderId="17" xfId="0" applyNumberFormat="1" applyFont="1" applyFill="1" applyBorder="1" applyAlignment="1" applyProtection="1">
      <alignment horizontal="center" vertical="center" wrapText="1"/>
    </xf>
    <xf numFmtId="0" fontId="11" fillId="4" borderId="16" xfId="0" applyFont="1" applyFill="1" applyBorder="1" applyAlignment="1" applyProtection="1">
      <alignment vertical="center" wrapText="1"/>
    </xf>
    <xf numFmtId="166" fontId="11" fillId="4" borderId="15" xfId="0" applyNumberFormat="1" applyFont="1" applyFill="1" applyBorder="1" applyAlignment="1" applyProtection="1">
      <alignment horizontal="center" vertical="center" wrapText="1"/>
    </xf>
    <xf numFmtId="0" fontId="1" fillId="0" borderId="8" xfId="0" applyFont="1" applyBorder="1" applyAlignment="1">
      <alignment horizontal="left"/>
    </xf>
    <xf numFmtId="165" fontId="10" fillId="4" borderId="14" xfId="0" applyNumberFormat="1" applyFont="1" applyFill="1" applyBorder="1" applyAlignment="1" applyProtection="1">
      <alignment horizontal="center" vertical="center" wrapText="1"/>
    </xf>
    <xf numFmtId="0" fontId="21" fillId="0" borderId="14" xfId="0" applyFont="1" applyFill="1" applyBorder="1" applyAlignment="1" applyProtection="1">
      <alignment horizontal="left" wrapText="1"/>
    </xf>
    <xf numFmtId="0" fontId="1" fillId="0" borderId="4" xfId="0" applyFont="1" applyBorder="1" applyAlignment="1">
      <alignment horizontal="center"/>
    </xf>
    <xf numFmtId="0" fontId="3" fillId="2" borderId="18" xfId="0" applyFont="1" applyFill="1" applyBorder="1" applyAlignment="1" applyProtection="1">
      <alignment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vertical="center"/>
    </xf>
    <xf numFmtId="0" fontId="11" fillId="0" borderId="13" xfId="0" applyNumberFormat="1" applyFont="1" applyFill="1" applyBorder="1" applyAlignment="1" applyProtection="1">
      <alignment horizontal="left" vertical="center" wrapText="1"/>
    </xf>
    <xf numFmtId="4" fontId="8" fillId="0" borderId="0" xfId="0" applyNumberFormat="1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/>
    </xf>
    <xf numFmtId="0" fontId="8" fillId="0" borderId="0" xfId="0" applyFont="1" applyFill="1" applyAlignment="1" applyProtection="1">
      <alignment horizontal="left" vertical="center"/>
    </xf>
    <xf numFmtId="0" fontId="1" fillId="0" borderId="0" xfId="0" applyFont="1" applyAlignment="1">
      <alignment horizontal="center"/>
    </xf>
    <xf numFmtId="0" fontId="3" fillId="2" borderId="1" xfId="0" applyFont="1" applyFill="1" applyBorder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left" wrapText="1"/>
    </xf>
    <xf numFmtId="0" fontId="3" fillId="2" borderId="5" xfId="0" applyFont="1" applyFill="1" applyBorder="1" applyAlignment="1" applyProtection="1">
      <alignment horizontal="left" wrapText="1"/>
    </xf>
    <xf numFmtId="0" fontId="12" fillId="0" borderId="0" xfId="0" applyFont="1" applyFill="1" applyAlignment="1" applyProtection="1">
      <alignment horizontal="center"/>
    </xf>
    <xf numFmtId="0" fontId="2" fillId="3" borderId="1" xfId="0" applyFont="1" applyFill="1" applyBorder="1" applyAlignment="1" applyProtection="1">
      <alignment horizontal="left" vertical="center"/>
    </xf>
    <xf numFmtId="0" fontId="2" fillId="3" borderId="2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horizontal="center"/>
    </xf>
    <xf numFmtId="4" fontId="8" fillId="0" borderId="0" xfId="0" applyNumberFormat="1" applyFont="1" applyFill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/>
    </xf>
    <xf numFmtId="0" fontId="6" fillId="2" borderId="2" xfId="0" applyFont="1" applyFill="1" applyBorder="1" applyAlignment="1" applyProtection="1">
      <alignment horizontal="left" vertical="center"/>
    </xf>
    <xf numFmtId="0" fontId="6" fillId="2" borderId="1" xfId="0" applyFont="1" applyFill="1" applyBorder="1" applyAlignment="1" applyProtection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</xf>
    <xf numFmtId="166" fontId="11" fillId="4" borderId="15" xfId="0" applyNumberFormat="1" applyFont="1" applyFill="1" applyBorder="1" applyAlignment="1" applyProtection="1">
      <alignment horizontal="center" vertical="center" wrapText="1"/>
    </xf>
    <xf numFmtId="166" fontId="11" fillId="4" borderId="17" xfId="0" applyNumberFormat="1" applyFont="1" applyFill="1" applyBorder="1" applyAlignment="1" applyProtection="1">
      <alignment horizontal="center" vertical="center" wrapText="1"/>
    </xf>
    <xf numFmtId="166" fontId="11" fillId="4" borderId="14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 vertical="center"/>
    </xf>
    <xf numFmtId="4" fontId="8" fillId="0" borderId="0" xfId="0" applyNumberFormat="1" applyFont="1" applyFill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10" fillId="4" borderId="5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 applyProtection="1">
      <alignment horizontal="left"/>
    </xf>
    <xf numFmtId="0" fontId="1" fillId="0" borderId="3" xfId="0" applyFont="1" applyFill="1" applyBorder="1" applyAlignment="1" applyProtection="1">
      <alignment horizontal="left"/>
    </xf>
    <xf numFmtId="0" fontId="2" fillId="2" borderId="4" xfId="0" applyFont="1" applyFill="1" applyBorder="1" applyAlignment="1" applyProtection="1">
      <alignment horizontal="left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02_financial-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"/>
      <sheetName val="Расходы"/>
      <sheetName val="CHRONOPAY"/>
      <sheetName val="ROBOKASSA"/>
      <sheetName val="КАРТА"/>
      <sheetName val="Сбербанк"/>
      <sheetName val="PayPal"/>
      <sheetName val="Смс"/>
    </sheetNames>
    <sheetDataSet>
      <sheetData sheetId="0">
        <row r="12">
          <cell r="C12">
            <v>5719</v>
          </cell>
        </row>
        <row r="24">
          <cell r="C24">
            <v>530475.41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29"/>
  <sheetViews>
    <sheetView showGridLines="0" topLeftCell="A7" zoomScaleNormal="100" workbookViewId="0">
      <selection activeCell="B30" sqref="B30"/>
    </sheetView>
  </sheetViews>
  <sheetFormatPr defaultColWidth="11.42578125" defaultRowHeight="15" x14ac:dyDescent="0.25"/>
  <cols>
    <col min="1" max="1" width="24.140625" style="1" customWidth="1"/>
    <col min="2" max="2" width="48.7109375" style="2" customWidth="1"/>
    <col min="3" max="3" width="19.42578125" style="6" customWidth="1"/>
    <col min="4" max="4" width="8.85546875" customWidth="1"/>
    <col min="5" max="5" width="16.5703125" customWidth="1"/>
    <col min="6" max="253" width="8.85546875" customWidth="1"/>
  </cols>
  <sheetData>
    <row r="1" spans="1:5" ht="18.75" x14ac:dyDescent="0.3">
      <c r="B1" s="113" t="s">
        <v>0</v>
      </c>
      <c r="C1" s="113"/>
    </row>
    <row r="2" spans="1:5" ht="18.75" x14ac:dyDescent="0.3">
      <c r="B2" s="113" t="s">
        <v>28</v>
      </c>
      <c r="C2" s="113"/>
    </row>
    <row r="3" spans="1:5" ht="18.75" x14ac:dyDescent="0.3">
      <c r="B3" s="33"/>
      <c r="C3" s="33"/>
    </row>
    <row r="4" spans="1:5" ht="18.75" x14ac:dyDescent="0.3">
      <c r="B4" s="116" t="s">
        <v>1</v>
      </c>
      <c r="C4" s="116"/>
    </row>
    <row r="5" spans="1:5" ht="18.75" x14ac:dyDescent="0.3">
      <c r="B5" s="116" t="s">
        <v>2</v>
      </c>
      <c r="C5" s="116"/>
    </row>
    <row r="6" spans="1:5" ht="18.75" x14ac:dyDescent="0.25">
      <c r="B6" s="117" t="s">
        <v>29</v>
      </c>
      <c r="C6" s="117"/>
    </row>
    <row r="7" spans="1:5" ht="15" customHeight="1" x14ac:dyDescent="0.25">
      <c r="B7" s="34"/>
      <c r="C7" s="34"/>
    </row>
    <row r="9" spans="1:5" ht="15" customHeight="1" x14ac:dyDescent="0.25">
      <c r="A9" s="114" t="s">
        <v>30</v>
      </c>
      <c r="B9" s="115"/>
      <c r="C9" s="41">
        <f>[1]Отчет!$C$24</f>
        <v>530475.41</v>
      </c>
      <c r="E9" s="17"/>
    </row>
    <row r="10" spans="1:5" ht="15" customHeight="1" x14ac:dyDescent="0.25">
      <c r="C10" s="12"/>
      <c r="E10" s="17"/>
    </row>
    <row r="11" spans="1:5" ht="15" customHeight="1" x14ac:dyDescent="0.25">
      <c r="A11" s="114" t="s">
        <v>31</v>
      </c>
      <c r="B11" s="115"/>
      <c r="C11" s="42">
        <f>SUM(C12:C15)</f>
        <v>15302</v>
      </c>
    </row>
    <row r="12" spans="1:5" ht="15" customHeight="1" x14ac:dyDescent="0.25">
      <c r="A12" s="118" t="s">
        <v>83</v>
      </c>
      <c r="B12" s="119"/>
      <c r="C12" s="13">
        <f>CHRONOPAY!B33</f>
        <v>10001</v>
      </c>
    </row>
    <row r="13" spans="1:5" ht="15" customHeight="1" x14ac:dyDescent="0.25">
      <c r="A13" s="118" t="s">
        <v>81</v>
      </c>
      <c r="B13" s="119"/>
      <c r="C13" s="39">
        <f>ROBOKASSA!B14</f>
        <v>4701</v>
      </c>
    </row>
    <row r="14" spans="1:5" ht="15" customHeight="1" x14ac:dyDescent="0.25">
      <c r="A14" s="118" t="s">
        <v>91</v>
      </c>
      <c r="B14" s="119"/>
      <c r="C14" s="13">
        <f>КАРСЧЕТ!B11</f>
        <v>600</v>
      </c>
    </row>
    <row r="15" spans="1:5" ht="15" customHeight="1" x14ac:dyDescent="0.25">
      <c r="A15" s="8" t="s">
        <v>3</v>
      </c>
      <c r="B15" s="8"/>
      <c r="C15" s="13">
        <f>Сбербанк!B17</f>
        <v>0</v>
      </c>
    </row>
    <row r="16" spans="1:5" ht="15" customHeight="1" x14ac:dyDescent="0.25">
      <c r="A16" s="10"/>
      <c r="B16" s="10"/>
      <c r="C16" s="14"/>
    </row>
    <row r="17" spans="1:5" ht="15" customHeight="1" x14ac:dyDescent="0.25">
      <c r="A17" s="114" t="s">
        <v>32</v>
      </c>
      <c r="B17" s="115"/>
      <c r="C17" s="41">
        <f>SUM(C18:C22)</f>
        <v>53722.02</v>
      </c>
    </row>
    <row r="18" spans="1:5" ht="15" customHeight="1" x14ac:dyDescent="0.25">
      <c r="A18" s="8" t="s">
        <v>39</v>
      </c>
      <c r="B18" s="9"/>
      <c r="C18" s="15">
        <f>Расходы!B11</f>
        <v>8947</v>
      </c>
    </row>
    <row r="19" spans="1:5" ht="20.100000000000001" customHeight="1" x14ac:dyDescent="0.25">
      <c r="A19" s="120" t="s">
        <v>88</v>
      </c>
      <c r="B19" s="121"/>
      <c r="C19" s="15">
        <f>Расходы!B16</f>
        <v>11300</v>
      </c>
    </row>
    <row r="20" spans="1:5" ht="16.5" customHeight="1" x14ac:dyDescent="0.25">
      <c r="A20" s="120" t="s">
        <v>40</v>
      </c>
      <c r="B20" s="121"/>
      <c r="C20" s="15">
        <f>Расходы!B20</f>
        <v>0</v>
      </c>
    </row>
    <row r="21" spans="1:5" ht="20.100000000000001" customHeight="1" x14ac:dyDescent="0.25">
      <c r="A21" s="120" t="s">
        <v>38</v>
      </c>
      <c r="B21" s="121"/>
      <c r="C21" s="15">
        <f>Расходы!B24</f>
        <v>32662</v>
      </c>
    </row>
    <row r="22" spans="1:5" ht="15" customHeight="1" x14ac:dyDescent="0.25">
      <c r="A22" s="8" t="s">
        <v>4</v>
      </c>
      <c r="B22" s="9"/>
      <c r="C22" s="15">
        <f>Расходы!B32</f>
        <v>813.02</v>
      </c>
      <c r="D22" s="60"/>
    </row>
    <row r="23" spans="1:5" ht="15" customHeight="1" x14ac:dyDescent="0.25">
      <c r="C23" s="12"/>
      <c r="D23" s="60"/>
      <c r="E23" s="60"/>
    </row>
    <row r="24" spans="1:5" ht="15" customHeight="1" x14ac:dyDescent="0.25">
      <c r="A24" s="114" t="s">
        <v>33</v>
      </c>
      <c r="B24" s="115"/>
      <c r="C24" s="41">
        <f>C9+C11-C17</f>
        <v>492055.39</v>
      </c>
      <c r="E24" s="17"/>
    </row>
    <row r="25" spans="1:5" x14ac:dyDescent="0.25">
      <c r="C25" s="25"/>
    </row>
    <row r="26" spans="1:5" x14ac:dyDescent="0.25">
      <c r="E26" s="17"/>
    </row>
    <row r="27" spans="1:5" x14ac:dyDescent="0.25">
      <c r="C27" s="25"/>
    </row>
    <row r="28" spans="1:5" x14ac:dyDescent="0.25">
      <c r="E28" s="17"/>
    </row>
    <row r="29" spans="1:5" x14ac:dyDescent="0.25">
      <c r="C29" s="26"/>
    </row>
  </sheetData>
  <sheetProtection formatCells="0" formatColumns="0" formatRows="0" insertColumns="0" insertRows="0" insertHyperlinks="0" deleteColumns="0" deleteRows="0" sort="0" autoFilter="0" pivotTables="0"/>
  <mergeCells count="15">
    <mergeCell ref="A24:B24"/>
    <mergeCell ref="A11:B11"/>
    <mergeCell ref="A13:B13"/>
    <mergeCell ref="B5:C5"/>
    <mergeCell ref="A14:B14"/>
    <mergeCell ref="A12:B12"/>
    <mergeCell ref="A20:B20"/>
    <mergeCell ref="A21:B21"/>
    <mergeCell ref="A19:B19"/>
    <mergeCell ref="B1:C1"/>
    <mergeCell ref="A17:B17"/>
    <mergeCell ref="B4:C4"/>
    <mergeCell ref="B2:C2"/>
    <mergeCell ref="B6:C6"/>
    <mergeCell ref="A9:B9"/>
  </mergeCells>
  <pageMargins left="0.7" right="0.7" top="0.75" bottom="0.75" header="0.3" footer="0.3"/>
  <pageSetup scale="98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C33"/>
  <sheetViews>
    <sheetView showGridLines="0" topLeftCell="A7" zoomScaleNormal="100" workbookViewId="0">
      <selection activeCell="C23" sqref="C23"/>
    </sheetView>
  </sheetViews>
  <sheetFormatPr defaultColWidth="11.42578125" defaultRowHeight="15" x14ac:dyDescent="0.25"/>
  <cols>
    <col min="1" max="1" width="18.85546875" style="1" customWidth="1"/>
    <col min="2" max="2" width="23.7109375" style="2" customWidth="1"/>
    <col min="3" max="3" width="117" customWidth="1"/>
    <col min="4" max="209" width="8.85546875" customWidth="1"/>
  </cols>
  <sheetData>
    <row r="1" spans="1:3" ht="18.75" x14ac:dyDescent="0.3">
      <c r="B1" s="113" t="s">
        <v>0</v>
      </c>
      <c r="C1" s="113"/>
    </row>
    <row r="2" spans="1:3" ht="18.75" x14ac:dyDescent="0.3">
      <c r="B2" s="113" t="s">
        <v>28</v>
      </c>
      <c r="C2" s="113"/>
    </row>
    <row r="3" spans="1:3" ht="18.75" x14ac:dyDescent="0.3">
      <c r="B3" s="116"/>
      <c r="C3" s="116"/>
    </row>
    <row r="4" spans="1:3" ht="18.75" x14ac:dyDescent="0.3">
      <c r="A4" s="1" t="s">
        <v>5</v>
      </c>
      <c r="B4" s="116" t="s">
        <v>6</v>
      </c>
      <c r="C4" s="116"/>
    </row>
    <row r="5" spans="1:3" ht="18.75" x14ac:dyDescent="0.25">
      <c r="B5" s="117" t="str">
        <f>Отчет!B6</f>
        <v>за март 2021 года</v>
      </c>
      <c r="C5" s="117"/>
    </row>
    <row r="6" spans="1:3" ht="15.75" x14ac:dyDescent="0.25">
      <c r="B6" s="3"/>
      <c r="C6" s="4"/>
    </row>
    <row r="8" spans="1:3" ht="15" customHeight="1" x14ac:dyDescent="0.25">
      <c r="A8" s="31" t="s">
        <v>7</v>
      </c>
      <c r="B8" s="7" t="s">
        <v>8</v>
      </c>
      <c r="C8" s="32" t="s">
        <v>9</v>
      </c>
    </row>
    <row r="9" spans="1:3" ht="15" customHeight="1" x14ac:dyDescent="0.25">
      <c r="A9" s="73" t="s">
        <v>92</v>
      </c>
      <c r="B9" s="74"/>
      <c r="C9" s="75"/>
    </row>
    <row r="10" spans="1:3" s="69" customFormat="1" ht="15" customHeight="1" x14ac:dyDescent="0.25">
      <c r="A10" s="53">
        <v>44274</v>
      </c>
      <c r="B10" s="27">
        <v>8947</v>
      </c>
      <c r="C10" s="86" t="s">
        <v>89</v>
      </c>
    </row>
    <row r="11" spans="1:3" ht="15" customHeight="1" x14ac:dyDescent="0.25">
      <c r="A11" s="94" t="s">
        <v>10</v>
      </c>
      <c r="B11" s="95">
        <f>SUM(B10:B10)</f>
        <v>8947</v>
      </c>
      <c r="C11" s="96"/>
    </row>
    <row r="12" spans="1:3" ht="15" customHeight="1" x14ac:dyDescent="0.25">
      <c r="A12" s="70" t="s">
        <v>88</v>
      </c>
      <c r="B12" s="71"/>
      <c r="C12" s="80"/>
    </row>
    <row r="13" spans="1:3" s="69" customFormat="1" ht="15" customHeight="1" x14ac:dyDescent="0.25">
      <c r="A13" s="53">
        <v>44274</v>
      </c>
      <c r="B13" s="27">
        <v>3300</v>
      </c>
      <c r="C13" s="86" t="s">
        <v>36</v>
      </c>
    </row>
    <row r="14" spans="1:3" s="69" customFormat="1" ht="15" customHeight="1" x14ac:dyDescent="0.25">
      <c r="A14" s="53">
        <v>44270</v>
      </c>
      <c r="B14" s="27">
        <v>8000</v>
      </c>
      <c r="C14" s="105" t="s">
        <v>93</v>
      </c>
    </row>
    <row r="15" spans="1:3" s="69" customFormat="1" ht="15" customHeight="1" x14ac:dyDescent="0.25">
      <c r="A15" s="53"/>
      <c r="B15" s="27"/>
      <c r="C15" s="86"/>
    </row>
    <row r="16" spans="1:3" s="24" customFormat="1" ht="15" customHeight="1" x14ac:dyDescent="0.25">
      <c r="A16" s="77" t="s">
        <v>10</v>
      </c>
      <c r="B16" s="76">
        <f>SUM(B13:B15)</f>
        <v>11300</v>
      </c>
      <c r="C16" s="78"/>
    </row>
    <row r="17" spans="1:3" s="24" customFormat="1" ht="15" customHeight="1" x14ac:dyDescent="0.25">
      <c r="A17" s="73" t="s">
        <v>37</v>
      </c>
      <c r="B17" s="74"/>
      <c r="C17" s="75"/>
    </row>
    <row r="18" spans="1:3" s="24" customFormat="1" ht="15" customHeight="1" x14ac:dyDescent="0.25">
      <c r="A18" s="53"/>
      <c r="B18" s="27"/>
      <c r="C18" s="86"/>
    </row>
    <row r="19" spans="1:3" s="24" customFormat="1" ht="15" customHeight="1" x14ac:dyDescent="0.25">
      <c r="A19" s="53"/>
      <c r="B19" s="27"/>
      <c r="C19" s="86"/>
    </row>
    <row r="20" spans="1:3" s="24" customFormat="1" ht="15" customHeight="1" x14ac:dyDescent="0.25">
      <c r="A20" s="94" t="s">
        <v>10</v>
      </c>
      <c r="B20" s="95">
        <f>SUM(B19:B19)</f>
        <v>0</v>
      </c>
      <c r="C20" s="96"/>
    </row>
    <row r="21" spans="1:3" s="24" customFormat="1" ht="15" customHeight="1" x14ac:dyDescent="0.25">
      <c r="A21" s="102" t="s">
        <v>38</v>
      </c>
      <c r="B21" s="103"/>
      <c r="C21" s="104"/>
    </row>
    <row r="22" spans="1:3" s="24" customFormat="1" ht="15" customHeight="1" x14ac:dyDescent="0.25">
      <c r="A22" s="53">
        <v>44274</v>
      </c>
      <c r="B22" s="27">
        <f>23172-3300</f>
        <v>19872</v>
      </c>
      <c r="C22" s="86" t="s">
        <v>36</v>
      </c>
    </row>
    <row r="23" spans="1:3" s="24" customFormat="1" ht="15" customHeight="1" x14ac:dyDescent="0.25">
      <c r="A23" s="53">
        <v>44261</v>
      </c>
      <c r="B23" s="27">
        <v>12790</v>
      </c>
      <c r="C23" s="86" t="s">
        <v>35</v>
      </c>
    </row>
    <row r="24" spans="1:3" s="24" customFormat="1" ht="15" customHeight="1" x14ac:dyDescent="0.25">
      <c r="A24" s="94" t="s">
        <v>10</v>
      </c>
      <c r="B24" s="95">
        <f>SUM(B22:B23)</f>
        <v>32662</v>
      </c>
      <c r="C24" s="96"/>
    </row>
    <row r="25" spans="1:3" ht="15" customHeight="1" x14ac:dyDescent="0.25">
      <c r="A25" s="70" t="s">
        <v>4</v>
      </c>
      <c r="B25" s="23"/>
      <c r="C25" s="80"/>
    </row>
    <row r="26" spans="1:3" x14ac:dyDescent="0.25">
      <c r="A26" s="122" t="s">
        <v>34</v>
      </c>
      <c r="B26" s="79"/>
      <c r="C26" s="81" t="s">
        <v>24</v>
      </c>
    </row>
    <row r="27" spans="1:3" s="69" customFormat="1" x14ac:dyDescent="0.25">
      <c r="A27" s="123"/>
      <c r="B27" s="79"/>
      <c r="C27" s="81" t="s">
        <v>25</v>
      </c>
    </row>
    <row r="28" spans="1:3" x14ac:dyDescent="0.25">
      <c r="A28" s="123"/>
      <c r="B28" s="79"/>
      <c r="C28" s="81" t="s">
        <v>23</v>
      </c>
    </row>
    <row r="29" spans="1:3" s="69" customFormat="1" x14ac:dyDescent="0.25">
      <c r="A29" s="123"/>
      <c r="B29" s="79"/>
      <c r="C29" s="81" t="s">
        <v>26</v>
      </c>
    </row>
    <row r="30" spans="1:3" s="69" customFormat="1" x14ac:dyDescent="0.25">
      <c r="A30" s="123"/>
      <c r="B30" s="79"/>
      <c r="C30" s="81" t="s">
        <v>27</v>
      </c>
    </row>
    <row r="31" spans="1:3" x14ac:dyDescent="0.25">
      <c r="A31" s="124"/>
      <c r="B31" s="79">
        <f>1+295+290.03+226.99</f>
        <v>813.02</v>
      </c>
      <c r="C31" s="81" t="s">
        <v>22</v>
      </c>
    </row>
    <row r="32" spans="1:3" x14ac:dyDescent="0.25">
      <c r="A32" s="49" t="s">
        <v>10</v>
      </c>
      <c r="B32" s="59">
        <f>SUM(B26:B31)</f>
        <v>813.02</v>
      </c>
      <c r="C32" s="50"/>
    </row>
    <row r="33" spans="1:3" x14ac:dyDescent="0.25">
      <c r="A33" s="64" t="s">
        <v>20</v>
      </c>
      <c r="B33" s="35">
        <f>B11+B16+B32+B24+B20</f>
        <v>53722.020000000004</v>
      </c>
      <c r="C33" s="43"/>
    </row>
  </sheetData>
  <sheetProtection formatCells="0" formatColumns="0" formatRows="0" insertColumns="0" insertRows="0" insertHyperlinks="0" deleteColumns="0" deleteRows="0" sort="0" autoFilter="0" pivotTables="0"/>
  <sortState ref="A70:C71">
    <sortCondition ref="A69"/>
  </sortState>
  <mergeCells count="6">
    <mergeCell ref="A26:A31"/>
    <mergeCell ref="B1:C1"/>
    <mergeCell ref="B2:C2"/>
    <mergeCell ref="B3:C3"/>
    <mergeCell ref="B4:C4"/>
    <mergeCell ref="B5:C5"/>
  </mergeCells>
  <conditionalFormatting sqref="C31 C26:C27">
    <cfRule type="containsText" dxfId="8" priority="304" operator="containsText" text="стерилизация">
      <formula>NOT(ISERROR(SEARCH("стерилизация",C26)))</formula>
    </cfRule>
    <cfRule type="containsText" dxfId="7" priority="305" operator="containsText" text="стерилизация">
      <formula>NOT(ISERROR(SEARCH("стерилизация",C26)))</formula>
    </cfRule>
    <cfRule type="containsText" dxfId="6" priority="306" operator="containsText" text="лечение">
      <formula>NOT(ISERROR(SEARCH("лечение",C26)))</formula>
    </cfRule>
  </conditionalFormatting>
  <conditionalFormatting sqref="C28:C29">
    <cfRule type="containsText" dxfId="5" priority="28" operator="containsText" text="стерилизация">
      <formula>NOT(ISERROR(SEARCH("стерилизация",C28)))</formula>
    </cfRule>
    <cfRule type="containsText" dxfId="4" priority="29" operator="containsText" text="стерилизация">
      <formula>NOT(ISERROR(SEARCH("стерилизация",C28)))</formula>
    </cfRule>
    <cfRule type="containsText" dxfId="3" priority="30" operator="containsText" text="лечение">
      <formula>NOT(ISERROR(SEARCH("лечение",C28)))</formula>
    </cfRule>
  </conditionalFormatting>
  <conditionalFormatting sqref="C30">
    <cfRule type="containsText" dxfId="2" priority="1" operator="containsText" text="стерилизация">
      <formula>NOT(ISERROR(SEARCH("стерилизация",C30)))</formula>
    </cfRule>
    <cfRule type="containsText" dxfId="1" priority="2" operator="containsText" text="стерилизация">
      <formula>NOT(ISERROR(SEARCH("стерилизация",C30)))</formula>
    </cfRule>
    <cfRule type="containsText" dxfId="0" priority="3" operator="containsText" text="лечение">
      <formula>NOT(ISERROR(SEARCH("лечение",C30)))</formula>
    </cfRule>
  </conditionalFormatting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7"/>
  <sheetViews>
    <sheetView showGridLines="0" topLeftCell="A13" workbookViewId="0">
      <selection activeCell="B3" sqref="B1:B1048576"/>
    </sheetView>
  </sheetViews>
  <sheetFormatPr defaultColWidth="11.42578125" defaultRowHeight="15" x14ac:dyDescent="0.25"/>
  <cols>
    <col min="1" max="1" width="20.7109375" style="1" customWidth="1"/>
    <col min="2" max="2" width="17.7109375" style="47" customWidth="1"/>
    <col min="3" max="3" width="28.28515625" style="6" customWidth="1"/>
    <col min="4" max="4" width="58.7109375" customWidth="1"/>
    <col min="5" max="251" width="8.85546875" customWidth="1"/>
  </cols>
  <sheetData>
    <row r="1" spans="1:4" ht="18.75" x14ac:dyDescent="0.3">
      <c r="B1" s="125" t="s">
        <v>0</v>
      </c>
      <c r="C1" s="125"/>
      <c r="D1" s="125"/>
    </row>
    <row r="2" spans="1:4" ht="18.75" x14ac:dyDescent="0.3">
      <c r="B2" s="125" t="s">
        <v>28</v>
      </c>
      <c r="C2" s="125"/>
      <c r="D2" s="125"/>
    </row>
    <row r="3" spans="1:4" ht="18" customHeight="1" x14ac:dyDescent="0.3">
      <c r="B3" s="46"/>
      <c r="C3" s="38"/>
    </row>
    <row r="4" spans="1:4" ht="18.75" x14ac:dyDescent="0.25">
      <c r="B4" s="126" t="s">
        <v>42</v>
      </c>
      <c r="C4" s="126"/>
      <c r="D4" s="126"/>
    </row>
    <row r="5" spans="1:4" ht="18.75" x14ac:dyDescent="0.25">
      <c r="B5" s="126" t="s">
        <v>41</v>
      </c>
      <c r="C5" s="126"/>
      <c r="D5" s="126"/>
    </row>
    <row r="6" spans="1:4" ht="18.75" x14ac:dyDescent="0.3">
      <c r="B6" s="127" t="str">
        <f>Отчет!B6</f>
        <v>за март 2021 года</v>
      </c>
      <c r="C6" s="128"/>
      <c r="D6" s="128"/>
    </row>
    <row r="8" spans="1:4" ht="30" x14ac:dyDescent="0.25">
      <c r="A8" s="18" t="s">
        <v>71</v>
      </c>
      <c r="B8" s="19" t="s">
        <v>8</v>
      </c>
      <c r="C8" s="23" t="s">
        <v>12</v>
      </c>
      <c r="D8" s="11" t="s">
        <v>9</v>
      </c>
    </row>
    <row r="9" spans="1:4" s="69" customFormat="1" x14ac:dyDescent="0.25">
      <c r="A9" s="29" t="s">
        <v>45</v>
      </c>
      <c r="B9" s="51">
        <v>500</v>
      </c>
      <c r="C9" s="30" t="s">
        <v>94</v>
      </c>
      <c r="D9" s="91" t="s">
        <v>13</v>
      </c>
    </row>
    <row r="10" spans="1:4" s="69" customFormat="1" x14ac:dyDescent="0.25">
      <c r="A10" s="29" t="s">
        <v>46</v>
      </c>
      <c r="B10" s="51">
        <v>360</v>
      </c>
      <c r="C10" s="30" t="s">
        <v>95</v>
      </c>
      <c r="D10" s="91" t="s">
        <v>13</v>
      </c>
    </row>
    <row r="11" spans="1:4" s="69" customFormat="1" x14ac:dyDescent="0.25">
      <c r="A11" s="29" t="s">
        <v>47</v>
      </c>
      <c r="B11" s="51">
        <v>1000</v>
      </c>
      <c r="C11" s="30" t="s">
        <v>96</v>
      </c>
      <c r="D11" s="91" t="s">
        <v>13</v>
      </c>
    </row>
    <row r="12" spans="1:4" s="69" customFormat="1" x14ac:dyDescent="0.25">
      <c r="A12" s="29" t="s">
        <v>48</v>
      </c>
      <c r="B12" s="51">
        <v>300</v>
      </c>
      <c r="C12" s="30" t="s">
        <v>97</v>
      </c>
      <c r="D12" s="91" t="s">
        <v>13</v>
      </c>
    </row>
    <row r="13" spans="1:4" s="69" customFormat="1" x14ac:dyDescent="0.25">
      <c r="A13" s="29" t="s">
        <v>49</v>
      </c>
      <c r="B13" s="51">
        <v>925</v>
      </c>
      <c r="C13" s="30" t="s">
        <v>98</v>
      </c>
      <c r="D13" s="91" t="s">
        <v>13</v>
      </c>
    </row>
    <row r="14" spans="1:4" s="69" customFormat="1" x14ac:dyDescent="0.25">
      <c r="A14" s="29" t="s">
        <v>50</v>
      </c>
      <c r="B14" s="51">
        <v>500</v>
      </c>
      <c r="C14" s="30" t="s">
        <v>43</v>
      </c>
      <c r="D14" s="91" t="s">
        <v>13</v>
      </c>
    </row>
    <row r="15" spans="1:4" s="69" customFormat="1" x14ac:dyDescent="0.25">
      <c r="A15" s="29" t="s">
        <v>51</v>
      </c>
      <c r="B15" s="51">
        <v>500</v>
      </c>
      <c r="C15" s="30" t="s">
        <v>99</v>
      </c>
      <c r="D15" s="91" t="s">
        <v>13</v>
      </c>
    </row>
    <row r="16" spans="1:4" s="69" customFormat="1" x14ac:dyDescent="0.25">
      <c r="A16" s="29" t="s">
        <v>52</v>
      </c>
      <c r="B16" s="51">
        <v>200</v>
      </c>
      <c r="C16" s="30" t="s">
        <v>100</v>
      </c>
      <c r="D16" s="91" t="s">
        <v>69</v>
      </c>
    </row>
    <row r="17" spans="1:4" s="69" customFormat="1" x14ac:dyDescent="0.25">
      <c r="A17" s="29" t="s">
        <v>53</v>
      </c>
      <c r="B17" s="51">
        <v>200</v>
      </c>
      <c r="C17" s="30" t="s">
        <v>100</v>
      </c>
      <c r="D17" s="91" t="s">
        <v>13</v>
      </c>
    </row>
    <row r="18" spans="1:4" s="69" customFormat="1" x14ac:dyDescent="0.25">
      <c r="A18" s="29" t="s">
        <v>54</v>
      </c>
      <c r="B18" s="51">
        <v>500</v>
      </c>
      <c r="C18" s="30" t="s">
        <v>101</v>
      </c>
      <c r="D18" s="91" t="s">
        <v>13</v>
      </c>
    </row>
    <row r="19" spans="1:4" s="69" customFormat="1" x14ac:dyDescent="0.25">
      <c r="A19" s="29" t="s">
        <v>55</v>
      </c>
      <c r="B19" s="51">
        <v>500</v>
      </c>
      <c r="C19" s="30" t="s">
        <v>44</v>
      </c>
      <c r="D19" s="91" t="s">
        <v>13</v>
      </c>
    </row>
    <row r="20" spans="1:4" s="69" customFormat="1" x14ac:dyDescent="0.25">
      <c r="A20" s="29" t="s">
        <v>56</v>
      </c>
      <c r="B20" s="51">
        <v>500</v>
      </c>
      <c r="C20" s="30" t="s">
        <v>102</v>
      </c>
      <c r="D20" s="91" t="s">
        <v>13</v>
      </c>
    </row>
    <row r="21" spans="1:4" s="69" customFormat="1" x14ac:dyDescent="0.25">
      <c r="A21" s="29" t="s">
        <v>57</v>
      </c>
      <c r="B21" s="51">
        <v>500</v>
      </c>
      <c r="C21" s="30" t="s">
        <v>103</v>
      </c>
      <c r="D21" s="91" t="s">
        <v>13</v>
      </c>
    </row>
    <row r="22" spans="1:4" s="69" customFormat="1" x14ac:dyDescent="0.25">
      <c r="A22" s="29" t="s">
        <v>58</v>
      </c>
      <c r="B22" s="51">
        <v>200</v>
      </c>
      <c r="C22" s="30" t="s">
        <v>104</v>
      </c>
      <c r="D22" s="91" t="s">
        <v>13</v>
      </c>
    </row>
    <row r="23" spans="1:4" s="69" customFormat="1" x14ac:dyDescent="0.25">
      <c r="A23" s="29" t="s">
        <v>59</v>
      </c>
      <c r="B23" s="51">
        <v>500</v>
      </c>
      <c r="C23" s="30" t="s">
        <v>105</v>
      </c>
      <c r="D23" s="91" t="s">
        <v>69</v>
      </c>
    </row>
    <row r="24" spans="1:4" s="69" customFormat="1" x14ac:dyDescent="0.25">
      <c r="A24" s="29" t="s">
        <v>60</v>
      </c>
      <c r="B24" s="51">
        <v>356</v>
      </c>
      <c r="C24" s="30" t="s">
        <v>95</v>
      </c>
      <c r="D24" s="91" t="s">
        <v>13</v>
      </c>
    </row>
    <row r="25" spans="1:4" s="69" customFormat="1" x14ac:dyDescent="0.25">
      <c r="A25" s="29" t="s">
        <v>61</v>
      </c>
      <c r="B25" s="51">
        <v>200</v>
      </c>
      <c r="C25" s="30" t="s">
        <v>106</v>
      </c>
      <c r="D25" s="91" t="s">
        <v>13</v>
      </c>
    </row>
    <row r="26" spans="1:4" s="69" customFormat="1" x14ac:dyDescent="0.25">
      <c r="A26" s="29" t="s">
        <v>62</v>
      </c>
      <c r="B26" s="51">
        <v>500</v>
      </c>
      <c r="C26" s="30" t="s">
        <v>107</v>
      </c>
      <c r="D26" s="91" t="s">
        <v>13</v>
      </c>
    </row>
    <row r="27" spans="1:4" s="69" customFormat="1" x14ac:dyDescent="0.25">
      <c r="A27" s="29" t="s">
        <v>63</v>
      </c>
      <c r="B27" s="51">
        <v>500</v>
      </c>
      <c r="C27" s="30" t="s">
        <v>108</v>
      </c>
      <c r="D27" s="91" t="s">
        <v>13</v>
      </c>
    </row>
    <row r="28" spans="1:4" s="69" customFormat="1" x14ac:dyDescent="0.25">
      <c r="A28" s="29" t="s">
        <v>64</v>
      </c>
      <c r="B28" s="51">
        <v>500</v>
      </c>
      <c r="C28" s="30" t="s">
        <v>94</v>
      </c>
      <c r="D28" s="91" t="s">
        <v>13</v>
      </c>
    </row>
    <row r="29" spans="1:4" s="69" customFormat="1" x14ac:dyDescent="0.25">
      <c r="A29" s="29" t="s">
        <v>65</v>
      </c>
      <c r="B29" s="51">
        <v>100</v>
      </c>
      <c r="C29" s="30" t="s">
        <v>109</v>
      </c>
      <c r="D29" s="91" t="s">
        <v>13</v>
      </c>
    </row>
    <row r="30" spans="1:4" s="69" customFormat="1" x14ac:dyDescent="0.25">
      <c r="A30" s="29" t="s">
        <v>66</v>
      </c>
      <c r="B30" s="51">
        <v>100</v>
      </c>
      <c r="C30" s="30" t="s">
        <v>110</v>
      </c>
      <c r="D30" s="91" t="s">
        <v>70</v>
      </c>
    </row>
    <row r="31" spans="1:4" s="69" customFormat="1" x14ac:dyDescent="0.25">
      <c r="A31" s="29" t="s">
        <v>67</v>
      </c>
      <c r="B31" s="51">
        <v>360</v>
      </c>
      <c r="C31" s="30" t="s">
        <v>95</v>
      </c>
      <c r="D31" s="91" t="s">
        <v>13</v>
      </c>
    </row>
    <row r="32" spans="1:4" s="69" customFormat="1" x14ac:dyDescent="0.25">
      <c r="A32" s="29" t="s">
        <v>68</v>
      </c>
      <c r="B32" s="51">
        <v>200</v>
      </c>
      <c r="C32" s="30" t="s">
        <v>111</v>
      </c>
      <c r="D32" s="91" t="s">
        <v>13</v>
      </c>
    </row>
    <row r="33" spans="1:4" ht="30" customHeight="1" x14ac:dyDescent="0.25">
      <c r="A33" s="110" t="s">
        <v>90</v>
      </c>
      <c r="B33" s="7">
        <f>SUM(B9:B32)</f>
        <v>10001</v>
      </c>
      <c r="C33" s="37"/>
      <c r="D33" s="48"/>
    </row>
    <row r="37" spans="1:4" x14ac:dyDescent="0.25">
      <c r="B37" s="68"/>
    </row>
  </sheetData>
  <sheetProtection formatCells="0" formatColumns="0" formatRows="0" insertColumns="0" insertRows="0" insertHyperlinks="0" deleteColumns="0" deleteRows="0" sort="0" autoFilter="0" pivotTables="0"/>
  <mergeCells count="5">
    <mergeCell ref="B1:D1"/>
    <mergeCell ref="B2:D2"/>
    <mergeCell ref="B4:D4"/>
    <mergeCell ref="B5:D5"/>
    <mergeCell ref="B6:D6"/>
  </mergeCells>
  <pageMargins left="0.19685039370078741" right="0.19685039370078741" top="0.19685039370078741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2"/>
  <sheetViews>
    <sheetView showGridLines="0" workbookViewId="0">
      <selection activeCell="B2" sqref="B2:E5"/>
    </sheetView>
  </sheetViews>
  <sheetFormatPr defaultColWidth="11.42578125" defaultRowHeight="15" x14ac:dyDescent="0.25"/>
  <cols>
    <col min="1" max="1" width="20.7109375" customWidth="1"/>
    <col min="2" max="2" width="15.7109375" style="17" customWidth="1"/>
    <col min="3" max="3" width="35.28515625" customWidth="1"/>
    <col min="4" max="4" width="34.7109375" bestFit="1" customWidth="1"/>
    <col min="5" max="252" width="8.85546875" customWidth="1"/>
  </cols>
  <sheetData>
    <row r="1" spans="1:5" ht="18.75" x14ac:dyDescent="0.3">
      <c r="B1" s="125"/>
      <c r="C1" s="125"/>
      <c r="D1" s="125"/>
    </row>
    <row r="2" spans="1:5" ht="18.75" x14ac:dyDescent="0.3">
      <c r="B2" s="125" t="s">
        <v>0</v>
      </c>
      <c r="C2" s="125"/>
      <c r="D2" s="125"/>
      <c r="E2" s="125"/>
    </row>
    <row r="3" spans="1:5" ht="18" customHeight="1" x14ac:dyDescent="0.3">
      <c r="B3" s="125" t="s">
        <v>28</v>
      </c>
      <c r="C3" s="125"/>
      <c r="D3" s="125"/>
      <c r="E3" s="125"/>
    </row>
    <row r="4" spans="1:5" ht="18.75" x14ac:dyDescent="0.3">
      <c r="B4" s="24"/>
      <c r="C4" s="106" t="s">
        <v>82</v>
      </c>
      <c r="D4" s="107"/>
      <c r="E4" s="107"/>
    </row>
    <row r="5" spans="1:5" ht="18.75" x14ac:dyDescent="0.25">
      <c r="B5" s="108" t="s">
        <v>72</v>
      </c>
      <c r="C5" s="108"/>
      <c r="D5" s="108"/>
      <c r="E5" s="108"/>
    </row>
    <row r="6" spans="1:5" ht="18.75" x14ac:dyDescent="0.25">
      <c r="B6" s="117" t="s">
        <v>29</v>
      </c>
      <c r="C6" s="126"/>
      <c r="D6" s="126"/>
      <c r="E6" s="126"/>
    </row>
    <row r="8" spans="1:5" s="22" customFormat="1" ht="33" customHeight="1" x14ac:dyDescent="0.25">
      <c r="A8" s="18" t="s">
        <v>71</v>
      </c>
      <c r="B8" s="20" t="s">
        <v>8</v>
      </c>
      <c r="C8" s="19" t="s">
        <v>80</v>
      </c>
      <c r="D8" s="21" t="s">
        <v>14</v>
      </c>
    </row>
    <row r="9" spans="1:5" s="72" customFormat="1" x14ac:dyDescent="0.25">
      <c r="A9" s="29" t="s">
        <v>73</v>
      </c>
      <c r="B9" s="51">
        <v>1</v>
      </c>
      <c r="C9" s="83" t="s">
        <v>78</v>
      </c>
      <c r="D9" s="88" t="s">
        <v>13</v>
      </c>
    </row>
    <row r="10" spans="1:5" s="72" customFormat="1" x14ac:dyDescent="0.25">
      <c r="A10" s="29" t="s">
        <v>74</v>
      </c>
      <c r="B10" s="51">
        <v>500</v>
      </c>
      <c r="C10" s="83" t="s">
        <v>112</v>
      </c>
      <c r="D10" s="88" t="s">
        <v>13</v>
      </c>
    </row>
    <row r="11" spans="1:5" s="72" customFormat="1" x14ac:dyDescent="0.25">
      <c r="A11" s="29" t="s">
        <v>75</v>
      </c>
      <c r="B11" s="51">
        <v>1000</v>
      </c>
      <c r="C11" s="83" t="s">
        <v>79</v>
      </c>
      <c r="D11" s="88" t="s">
        <v>13</v>
      </c>
    </row>
    <row r="12" spans="1:5" s="72" customFormat="1" x14ac:dyDescent="0.25">
      <c r="A12" s="29" t="s">
        <v>76</v>
      </c>
      <c r="B12" s="51">
        <v>200</v>
      </c>
      <c r="C12" s="83" t="s">
        <v>113</v>
      </c>
      <c r="D12" s="88" t="s">
        <v>13</v>
      </c>
    </row>
    <row r="13" spans="1:5" s="72" customFormat="1" x14ac:dyDescent="0.25">
      <c r="A13" s="29" t="s">
        <v>77</v>
      </c>
      <c r="B13" s="51">
        <v>3000</v>
      </c>
      <c r="C13" s="83" t="s">
        <v>98</v>
      </c>
      <c r="D13" s="88" t="s">
        <v>13</v>
      </c>
    </row>
    <row r="14" spans="1:5" ht="30" customHeight="1" x14ac:dyDescent="0.25">
      <c r="A14" s="112" t="s">
        <v>15</v>
      </c>
      <c r="B14" s="61">
        <f>SUM(B9:B13)</f>
        <v>4701</v>
      </c>
      <c r="C14" s="62"/>
      <c r="D14" s="28"/>
    </row>
    <row r="16" spans="1:5" x14ac:dyDescent="0.25">
      <c r="B16" s="36"/>
    </row>
    <row r="18" spans="2:5" ht="18.75" x14ac:dyDescent="0.3">
      <c r="B18" s="125"/>
      <c r="C18" s="125"/>
      <c r="D18" s="125"/>
      <c r="E18" s="125"/>
    </row>
    <row r="19" spans="2:5" ht="18.75" x14ac:dyDescent="0.3">
      <c r="B19" s="125"/>
      <c r="C19" s="125"/>
      <c r="D19" s="125"/>
      <c r="E19" s="125"/>
    </row>
    <row r="20" spans="2:5" ht="15" customHeight="1" x14ac:dyDescent="0.3">
      <c r="B20" s="24"/>
      <c r="C20" s="106"/>
      <c r="D20" s="107"/>
      <c r="E20" s="107"/>
    </row>
    <row r="21" spans="2:5" ht="15" customHeight="1" x14ac:dyDescent="0.25">
      <c r="B21" s="108"/>
      <c r="C21" s="108"/>
      <c r="D21" s="108"/>
      <c r="E21" s="108"/>
    </row>
    <row r="22" spans="2:5" ht="18.75" x14ac:dyDescent="0.25">
      <c r="B22" s="117"/>
      <c r="C22" s="126"/>
      <c r="D22" s="126"/>
      <c r="E22" s="126"/>
    </row>
  </sheetData>
  <sheetProtection formatCells="0" formatColumns="0" formatRows="0" insertColumns="0" insertRows="0" insertHyperlinks="0" deleteColumns="0" deleteRows="0" sort="0" autoFilter="0" pivotTables="0"/>
  <mergeCells count="7">
    <mergeCell ref="B1:D1"/>
    <mergeCell ref="B18:E18"/>
    <mergeCell ref="B19:E19"/>
    <mergeCell ref="B22:E22"/>
    <mergeCell ref="B2:E2"/>
    <mergeCell ref="B3:E3"/>
    <mergeCell ref="B6:E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11"/>
  <sheetViews>
    <sheetView showGridLines="0" tabSelected="1" workbookViewId="0">
      <selection activeCell="B5" sqref="B5:D5"/>
    </sheetView>
  </sheetViews>
  <sheetFormatPr defaultColWidth="11.42578125" defaultRowHeight="15" x14ac:dyDescent="0.25"/>
  <cols>
    <col min="1" max="1" width="20.7109375" customWidth="1"/>
    <col min="2" max="2" width="15.7109375" style="17" customWidth="1"/>
    <col min="3" max="3" width="31" bestFit="1" customWidth="1"/>
    <col min="4" max="4" width="34.7109375" bestFit="1" customWidth="1"/>
    <col min="5" max="5" width="24.28515625" customWidth="1"/>
    <col min="6" max="255" width="8.85546875" customWidth="1"/>
  </cols>
  <sheetData>
    <row r="1" spans="1:5" ht="18.75" x14ac:dyDescent="0.3">
      <c r="B1" s="125"/>
      <c r="C1" s="125"/>
    </row>
    <row r="2" spans="1:5" ht="18.75" x14ac:dyDescent="0.3">
      <c r="B2" s="125" t="s">
        <v>0</v>
      </c>
      <c r="C2" s="125"/>
      <c r="D2" s="125"/>
    </row>
    <row r="3" spans="1:5" ht="18" customHeight="1" x14ac:dyDescent="0.3">
      <c r="B3" s="125" t="s">
        <v>28</v>
      </c>
      <c r="C3" s="125"/>
      <c r="D3" s="125"/>
    </row>
    <row r="4" spans="1:5" ht="18.75" x14ac:dyDescent="0.3">
      <c r="B4" s="69"/>
      <c r="C4" s="16"/>
      <c r="D4" s="5"/>
    </row>
    <row r="5" spans="1:5" ht="18.75" x14ac:dyDescent="0.25">
      <c r="B5" s="126" t="s">
        <v>114</v>
      </c>
      <c r="C5" s="126"/>
      <c r="D5" s="126"/>
    </row>
    <row r="6" spans="1:5" ht="18.75" x14ac:dyDescent="0.25">
      <c r="B6" s="117" t="s">
        <v>29</v>
      </c>
      <c r="C6" s="126"/>
      <c r="D6" s="126"/>
    </row>
    <row r="8" spans="1:5" s="22" customFormat="1" x14ac:dyDescent="0.25">
      <c r="A8" s="18" t="s">
        <v>11</v>
      </c>
      <c r="B8" s="20" t="s">
        <v>8</v>
      </c>
      <c r="C8" s="19" t="s">
        <v>80</v>
      </c>
      <c r="D8" s="21" t="s">
        <v>14</v>
      </c>
      <c r="E8" s="21" t="s">
        <v>86</v>
      </c>
    </row>
    <row r="9" spans="1:5" s="72" customFormat="1" x14ac:dyDescent="0.25">
      <c r="A9" s="92">
        <v>44277</v>
      </c>
      <c r="B9" s="93">
        <v>500</v>
      </c>
      <c r="C9" s="109" t="s">
        <v>84</v>
      </c>
      <c r="D9" s="30" t="s">
        <v>13</v>
      </c>
      <c r="E9" s="88" t="s">
        <v>87</v>
      </c>
    </row>
    <row r="10" spans="1:5" s="72" customFormat="1" x14ac:dyDescent="0.25">
      <c r="A10" s="29">
        <v>44277</v>
      </c>
      <c r="B10" s="90">
        <v>100</v>
      </c>
      <c r="C10" s="101" t="s">
        <v>85</v>
      </c>
      <c r="D10" s="30" t="s">
        <v>13</v>
      </c>
      <c r="E10" s="88" t="s">
        <v>87</v>
      </c>
    </row>
    <row r="11" spans="1:5" ht="30" customHeight="1" x14ac:dyDescent="0.25">
      <c r="A11" s="111" t="s">
        <v>10</v>
      </c>
      <c r="B11" s="7">
        <f>SUM(B9:B10)</f>
        <v>600</v>
      </c>
      <c r="C11" s="63"/>
      <c r="D11" s="67"/>
      <c r="E11" s="67"/>
    </row>
  </sheetData>
  <sheetProtection formatCells="0" formatColumns="0" formatRows="0" insertColumns="0" insertRows="0" insertHyperlinks="0" deleteColumns="0" deleteRows="0" sort="0" autoFilter="0" pivotTables="0"/>
  <mergeCells count="5">
    <mergeCell ref="B2:D2"/>
    <mergeCell ref="B3:D3"/>
    <mergeCell ref="B5:D5"/>
    <mergeCell ref="B6:D6"/>
    <mergeCell ref="B1:C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20"/>
  <sheetViews>
    <sheetView showGridLines="0" topLeftCell="A3" workbookViewId="0">
      <selection activeCell="D19" sqref="D19"/>
    </sheetView>
  </sheetViews>
  <sheetFormatPr defaultColWidth="11.42578125" defaultRowHeight="15" customHeight="1" x14ac:dyDescent="0.25"/>
  <cols>
    <col min="1" max="1" width="20.7109375" style="6" customWidth="1"/>
    <col min="2" max="2" width="12.28515625" style="6" bestFit="1" customWidth="1"/>
    <col min="3" max="3" width="41.5703125" style="57" bestFit="1" customWidth="1"/>
    <col min="4" max="4" width="128.5703125" style="69" customWidth="1"/>
    <col min="5" max="253" width="8.85546875" style="69" customWidth="1"/>
    <col min="254" max="16384" width="11.42578125" style="69"/>
  </cols>
  <sheetData>
    <row r="1" spans="1:4" ht="18.75" x14ac:dyDescent="0.3">
      <c r="B1" s="125" t="s">
        <v>0</v>
      </c>
      <c r="C1" s="125"/>
      <c r="D1" s="125"/>
    </row>
    <row r="2" spans="1:4" ht="15" customHeight="1" x14ac:dyDescent="0.3">
      <c r="B2" s="125" t="s">
        <v>28</v>
      </c>
      <c r="C2" s="125"/>
      <c r="D2" s="125"/>
    </row>
    <row r="3" spans="1:4" ht="15" customHeight="1" x14ac:dyDescent="0.3">
      <c r="B3" s="84"/>
      <c r="C3" s="56"/>
    </row>
    <row r="4" spans="1:4" ht="15" customHeight="1" x14ac:dyDescent="0.25">
      <c r="B4" s="126" t="s">
        <v>16</v>
      </c>
      <c r="C4" s="126"/>
      <c r="D4" s="126"/>
    </row>
    <row r="5" spans="1:4" ht="15" customHeight="1" x14ac:dyDescent="0.25">
      <c r="B5" s="126" t="s">
        <v>17</v>
      </c>
      <c r="C5" s="126"/>
      <c r="D5" s="126"/>
    </row>
    <row r="6" spans="1:4" ht="15" customHeight="1" x14ac:dyDescent="0.3">
      <c r="B6" s="127" t="str">
        <f>Отчет!B6</f>
        <v>за март 2021 года</v>
      </c>
      <c r="C6" s="128"/>
      <c r="D6" s="128"/>
    </row>
    <row r="9" spans="1:4" ht="15" customHeight="1" x14ac:dyDescent="0.25">
      <c r="A9" s="85" t="s">
        <v>18</v>
      </c>
      <c r="B9" s="23" t="s">
        <v>8</v>
      </c>
      <c r="C9" s="23" t="s">
        <v>12</v>
      </c>
      <c r="D9" s="11" t="s">
        <v>14</v>
      </c>
    </row>
    <row r="10" spans="1:4" ht="15" customHeight="1" x14ac:dyDescent="0.25">
      <c r="A10" s="138" t="s">
        <v>21</v>
      </c>
      <c r="B10" s="138"/>
      <c r="C10" s="138"/>
      <c r="D10" s="138"/>
    </row>
    <row r="11" spans="1:4" ht="15.75" customHeight="1" x14ac:dyDescent="0.25">
      <c r="A11" s="99"/>
      <c r="B11" s="89"/>
      <c r="C11" s="98"/>
      <c r="D11" s="100"/>
    </row>
    <row r="12" spans="1:4" ht="15" customHeight="1" x14ac:dyDescent="0.25">
      <c r="A12" s="40" t="s">
        <v>10</v>
      </c>
      <c r="B12" s="52">
        <f>SUM(B11:B11)</f>
        <v>0</v>
      </c>
      <c r="C12" s="139"/>
      <c r="D12" s="140"/>
    </row>
    <row r="13" spans="1:4" ht="15" customHeight="1" x14ac:dyDescent="0.25">
      <c r="A13" s="131" t="s">
        <v>19</v>
      </c>
      <c r="B13" s="132"/>
      <c r="C13" s="132"/>
      <c r="D13" s="133"/>
    </row>
    <row r="14" spans="1:4" ht="15" customHeight="1" x14ac:dyDescent="0.25">
      <c r="A14" s="97"/>
      <c r="B14" s="82"/>
      <c r="C14" s="136"/>
      <c r="D14" s="137"/>
    </row>
    <row r="15" spans="1:4" ht="15" customHeight="1" x14ac:dyDescent="0.25">
      <c r="A15" s="87"/>
      <c r="B15" s="82"/>
      <c r="C15" s="134"/>
      <c r="D15" s="135"/>
    </row>
    <row r="16" spans="1:4" ht="15" customHeight="1" x14ac:dyDescent="0.25">
      <c r="A16" s="65" t="s">
        <v>10</v>
      </c>
      <c r="B16" s="66">
        <f>SUM(B14:B15)</f>
        <v>0</v>
      </c>
      <c r="C16" s="129"/>
      <c r="D16" s="130"/>
    </row>
    <row r="17" spans="1:4" ht="15" customHeight="1" x14ac:dyDescent="0.25">
      <c r="A17" s="31" t="s">
        <v>20</v>
      </c>
      <c r="B17" s="45">
        <f>B12+B16</f>
        <v>0</v>
      </c>
      <c r="C17" s="7"/>
      <c r="D17" s="44"/>
    </row>
    <row r="18" spans="1:4" ht="15" customHeight="1" x14ac:dyDescent="0.25">
      <c r="B18" s="25"/>
    </row>
    <row r="19" spans="1:4" ht="15" customHeight="1" x14ac:dyDescent="0.25">
      <c r="A19" s="54"/>
      <c r="C19" s="58"/>
    </row>
    <row r="20" spans="1:4" ht="15" customHeight="1" x14ac:dyDescent="0.25">
      <c r="A20" s="55"/>
    </row>
  </sheetData>
  <sheetProtection formatCells="0" formatColumns="0" formatRows="0" insertColumns="0" insertRows="0" insertHyperlinks="0" deleteColumns="0" deleteRows="0" sort="0" autoFilter="0" pivotTables="0"/>
  <mergeCells count="11">
    <mergeCell ref="C16:D16"/>
    <mergeCell ref="A13:D13"/>
    <mergeCell ref="C15:D15"/>
    <mergeCell ref="C14:D14"/>
    <mergeCell ref="B1:D1"/>
    <mergeCell ref="B2:D2"/>
    <mergeCell ref="B4:D4"/>
    <mergeCell ref="B5:D5"/>
    <mergeCell ref="B6:D6"/>
    <mergeCell ref="A10:D10"/>
    <mergeCell ref="C12:D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Отчет</vt:lpstr>
      <vt:lpstr>Расходы</vt:lpstr>
      <vt:lpstr>CHRONOPAY</vt:lpstr>
      <vt:lpstr>ROBOKASSA</vt:lpstr>
      <vt:lpstr>КАРСЧЕТ</vt:lpstr>
      <vt:lpstr>Сбербанк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Юляшка</dc:creator>
  <cp:keywords/>
  <dc:description/>
  <cp:lastModifiedBy>Пользователь Windows</cp:lastModifiedBy>
  <cp:revision/>
  <cp:lastPrinted>2021-11-23T20:10:14Z</cp:lastPrinted>
  <dcterms:created xsi:type="dcterms:W3CDTF">2019-02-26T11:48:52Z</dcterms:created>
  <dcterms:modified xsi:type="dcterms:W3CDTF">2021-11-23T22:09:06Z</dcterms:modified>
  <cp:category/>
  <cp:contentStatus/>
</cp:coreProperties>
</file>