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Волонтеры - сделано\11.2021 Ирина Захарова\Финансовые отчеты\"/>
    </mc:Choice>
  </mc:AlternateContent>
  <bookViews>
    <workbookView xWindow="0" yWindow="0" windowWidth="24000" windowHeight="9030" tabRatio="649"/>
  </bookViews>
  <sheets>
    <sheet name="Отчет" sheetId="1" r:id="rId1"/>
    <sheet name="Расходы" sheetId="4" r:id="rId2"/>
    <sheet name="CHRONOPAY" sheetId="13" r:id="rId3"/>
    <sheet name="ROBOKASSA" sheetId="8" r:id="rId4"/>
    <sheet name="Сбербанк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B16" i="8" l="1"/>
  <c r="B30" i="4" l="1"/>
  <c r="C9" i="1" l="1"/>
  <c r="B25" i="5" l="1"/>
  <c r="B40" i="13" l="1"/>
  <c r="B41" i="13" s="1"/>
  <c r="B6" i="5" l="1"/>
  <c r="B5" i="8"/>
  <c r="B6" i="13"/>
  <c r="B5" i="4"/>
  <c r="B16" i="4" l="1"/>
  <c r="C18" i="1" s="1"/>
  <c r="B19" i="4"/>
  <c r="C19" i="1" s="1"/>
  <c r="B23" i="4" l="1"/>
  <c r="C20" i="1" s="1"/>
  <c r="B11" i="4" l="1"/>
  <c r="C17" i="1" s="1"/>
  <c r="B31" i="4" l="1"/>
  <c r="B32" i="4" s="1"/>
  <c r="B21" i="5" l="1"/>
  <c r="B26" i="5" s="1"/>
  <c r="C14" i="1" l="1"/>
  <c r="C12" i="1" l="1"/>
  <c r="C13" i="1" l="1"/>
  <c r="C11" i="1" l="1"/>
  <c r="C21" i="1" l="1"/>
  <c r="C16" i="1" l="1"/>
  <c r="C23" i="1" s="1"/>
</calcChain>
</file>

<file path=xl/sharedStrings.xml><?xml version="1.0" encoding="utf-8"?>
<sst xmlns="http://schemas.openxmlformats.org/spreadsheetml/2006/main" count="221" uniqueCount="140">
  <si>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</si>
  <si>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</si>
  <si>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</si>
  <si>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</si>
  <si>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</si>
  <si>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</si>
  <si>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</si>
  <si>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</si>
  <si>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</si>
  <si>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</si>
  <si>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</si>
  <si>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</si>
  <si>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</si>
  <si>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</si>
  <si>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</si>
  <si>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</si>
  <si>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</si>
  <si>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</si>
  <si>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</si>
  <si>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</si>
  <si>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</si>
  <si>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Расходы на аренду</t>
  </si>
  <si>
    <t>Расходы на услуги связи</t>
  </si>
  <si>
    <t>Почтовые расходы</t>
  </si>
  <si>
    <t>Расходы на рекламу</t>
  </si>
  <si>
    <t>Расходы на канцелярские  и хозяйственные товары</t>
  </si>
  <si>
    <t>«Помощь бездомным беспородным животным»</t>
  </si>
  <si>
    <t>за июнь 2021 года</t>
  </si>
  <si>
    <t>Остаток средств на 01.06.2021</t>
  </si>
  <si>
    <t>Общая сумма поступлений за июнь ь 2021г.</t>
  </si>
  <si>
    <t>Произведенные расходы за июнь  2021г.</t>
  </si>
  <si>
    <t>Остаток средств на 30.06.2021</t>
  </si>
  <si>
    <t xml:space="preserve">Программа "Меньше бездомных" </t>
  </si>
  <si>
    <t>Программа "Город без жесткости"</t>
  </si>
  <si>
    <t>Оплата за вет. услуги - собаке Элвис в вет. клинике "Биоконтроль"</t>
  </si>
  <si>
    <t>Программа "Меньше бездомных"</t>
  </si>
  <si>
    <t>через платёжную систему CHRONOPAY</t>
  </si>
  <si>
    <t>Пожертвования на сайте  https://less-homeless.com/</t>
  </si>
  <si>
    <t>Ирина</t>
  </si>
  <si>
    <t>Анастасия</t>
  </si>
  <si>
    <t>Валентина</t>
  </si>
  <si>
    <t>Лариса</t>
  </si>
  <si>
    <t>мария</t>
  </si>
  <si>
    <t>Мария</t>
  </si>
  <si>
    <t>Дата пожертвования</t>
  </si>
  <si>
    <t>Благотворительное пожертвование Город без жесткости</t>
  </si>
  <si>
    <t>Благотворительное пожертвование Лапкам нужен сайт</t>
  </si>
  <si>
    <t>30.06.2021, 23:42</t>
  </si>
  <si>
    <t>29.06.2021, 15:46</t>
  </si>
  <si>
    <t>28.06.2021, 09:36</t>
  </si>
  <si>
    <t>27.06.2021, 23:43</t>
  </si>
  <si>
    <t>25.06.2021, 18:39</t>
  </si>
  <si>
    <t>25.06.2021, 14:37</t>
  </si>
  <si>
    <t>25.06.2021, 00:47</t>
  </si>
  <si>
    <t>23.06.2021, 15:39</t>
  </si>
  <si>
    <t>19.06.2021, 17:37</t>
  </si>
  <si>
    <t>17.06.2021, 09:38</t>
  </si>
  <si>
    <t>15.06.2021, 21:36</t>
  </si>
  <si>
    <t>15.06.2021, 09:37</t>
  </si>
  <si>
    <t>13.06.2021, 14:11</t>
  </si>
  <si>
    <t>12.06.2021, 16:36</t>
  </si>
  <si>
    <t>09.06.2021, 22:40</t>
  </si>
  <si>
    <t>09.06.2021, 20:20</t>
  </si>
  <si>
    <t>09.06.2021, 19:33</t>
  </si>
  <si>
    <t>08.06.2021, 23:36</t>
  </si>
  <si>
    <t>07.06.2021, 16:41</t>
  </si>
  <si>
    <t>07.06.2021, 15:58</t>
  </si>
  <si>
    <t>07.06.2021, 14:37</t>
  </si>
  <si>
    <t>06.06.2021, 12:54</t>
  </si>
  <si>
    <t>03.06.2021, 23:36</t>
  </si>
  <si>
    <t>03.06.2021, 21:36</t>
  </si>
  <si>
    <t>02.06.2021, 13:36</t>
  </si>
  <si>
    <t>02.06.2021, 04:36</t>
  </si>
  <si>
    <t>01.06.2021, 16:37</t>
  </si>
  <si>
    <t>01.06.2021, 14:38</t>
  </si>
  <si>
    <t>Благотворительное пожертвование Старички в приюте</t>
  </si>
  <si>
    <t>Благотворительное пожертвование Макс</t>
  </si>
  <si>
    <t xml:space="preserve"> Благотворительное пожертвование Старички в приюте</t>
  </si>
  <si>
    <t>через платёжную систему ROBOKASSA</t>
  </si>
  <si>
    <t>27.06.2021, 13:58</t>
  </si>
  <si>
    <t>09.06.2021, 23:02</t>
  </si>
  <si>
    <t>07.06.2021, 20:23</t>
  </si>
  <si>
    <t>07.06.2021, 18:29</t>
  </si>
  <si>
    <t>07.06.2021, 17:08</t>
  </si>
  <si>
    <t>07.06.2021, 12:39</t>
  </si>
  <si>
    <t>07.06.2021, 12:37</t>
  </si>
  <si>
    <t>Ольга</t>
  </si>
  <si>
    <t>Мальвина Карловна</t>
  </si>
  <si>
    <t>Lara</t>
  </si>
  <si>
    <t xml:space="preserve">Благотворитель </t>
  </si>
  <si>
    <t>Пожертвования на сайте https://less-homeless.com/</t>
  </si>
  <si>
    <t>Через платежную систему ROBOKASSA</t>
  </si>
  <si>
    <t>Через платежную систему CHRONOPAY</t>
  </si>
  <si>
    <t>Программа "Стерилизация"</t>
  </si>
  <si>
    <t>Адресность</t>
  </si>
  <si>
    <t>Элвис</t>
  </si>
  <si>
    <t>Луиза Фаильевна А.</t>
  </si>
  <si>
    <t>Наталья Сергеевна З.</t>
  </si>
  <si>
    <t>Алина Игоревна С.</t>
  </si>
  <si>
    <t>Лада Владимировна Г.</t>
  </si>
  <si>
    <t>Ирина Валерьевна Т.</t>
  </si>
  <si>
    <t>Вера Юрьевна П.</t>
  </si>
  <si>
    <t>Мария Евгеньевна К.</t>
  </si>
  <si>
    <t>Екатерина Сергеевна Ж.</t>
  </si>
  <si>
    <t>Екатерина Рустамовна М.</t>
  </si>
  <si>
    <t>Александр Романович К.</t>
  </si>
  <si>
    <t>Оплата за за корм для собак Чикопи Дог 2 видов  (Шейла и Мерлин) в  интернет-магазине зоотоваров «Старая ферма»</t>
  </si>
  <si>
    <t>Оплата за вет. услуги - стерилизация 7 кошек и кастрация 1 собаки Пульхерия в Ветклиника «ВИВА»</t>
  </si>
  <si>
    <t>Зачислено через платежную систему</t>
  </si>
  <si>
    <t>Прочие поступления и благотворительные пожертвования</t>
  </si>
  <si>
    <t>Благотворительные пожертвования, собранные на портале моs.ru</t>
  </si>
  <si>
    <t>Июнь 2021 г.</t>
  </si>
  <si>
    <t>Программа "Старый друг" Проект "Уже дома"</t>
  </si>
  <si>
    <t>Зачислено через платежную ситему</t>
  </si>
  <si>
    <t>Оплата за за лабораторные исследования в вет. Клинике ООО "Шанс Био Восток"</t>
  </si>
  <si>
    <t>Екатерина Г.</t>
  </si>
  <si>
    <t>Надя А.</t>
  </si>
  <si>
    <t>Татьяна Р.</t>
  </si>
  <si>
    <t>М. Вячеслав</t>
  </si>
  <si>
    <t>Константин Б.</t>
  </si>
  <si>
    <t>Екатерина З.</t>
  </si>
  <si>
    <t>А. Дамира</t>
  </si>
  <si>
    <t>Алина Б.</t>
  </si>
  <si>
    <t>Zhanna K.</t>
  </si>
  <si>
    <t>Екатерина А.</t>
  </si>
  <si>
    <t>Людмила П.</t>
  </si>
  <si>
    <t>Лена к.</t>
  </si>
  <si>
    <t>Михаил К.</t>
  </si>
  <si>
    <t>Кристина К.</t>
  </si>
  <si>
    <t>Х. Наталья</t>
  </si>
  <si>
    <t>G. Elena</t>
  </si>
  <si>
    <t>Наталья Б.</t>
  </si>
  <si>
    <t>Елена Т.</t>
  </si>
  <si>
    <t>Милана В.</t>
  </si>
  <si>
    <t>V. MILANA</t>
  </si>
  <si>
    <t>Юрий К.</t>
  </si>
  <si>
    <t>Ксения К.</t>
  </si>
  <si>
    <t>Наталья П.</t>
  </si>
  <si>
    <t>Елена Ж.</t>
  </si>
  <si>
    <t>Программа "Старый друг", частично реализуемая на средства, полученные через платформу mos.ru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</si>
</sst>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9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4" fontId="2" fillId="2" borderId="7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6" fillId="4" borderId="10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9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9" xfId="0" applyNumberFormat="1" applyFont="1" applyFill="1" applyBorder="1" applyAlignment="1" applyProtection="1">
      <alignment horizontal="left" vertical="center" wrapText="1"/>
    </xf>
    <xf numFmtId="14" fontId="4" fillId="2" borderId="6" xfId="0" applyNumberFormat="1" applyFont="1" applyFill="1" applyBorder="1" applyAlignment="1" applyProtection="1">
      <alignment horizontal="left" vertical="center"/>
    </xf>
    <xf numFmtId="4" fontId="2" fillId="2" borderId="7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4" fontId="17" fillId="5" borderId="9" xfId="0" applyNumberFormat="1" applyFont="1" applyFill="1" applyBorder="1" applyAlignment="1" applyProtection="1">
      <alignment horizontal="center" vertical="center" wrapText="1"/>
    </xf>
    <xf numFmtId="165" fontId="15" fillId="4" borderId="9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>
      <alignment horizontal="center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11" fillId="4" borderId="13" xfId="0" applyNumberFormat="1" applyFont="1" applyFill="1" applyBorder="1" applyAlignment="1" applyProtection="1">
      <alignment horizontal="left" vertical="center" wrapText="1"/>
    </xf>
    <xf numFmtId="4" fontId="17" fillId="5" borderId="13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wrapText="1"/>
    </xf>
    <xf numFmtId="0" fontId="2" fillId="0" borderId="4" xfId="0" applyFont="1" applyBorder="1"/>
    <xf numFmtId="0" fontId="12" fillId="4" borderId="4" xfId="0" applyNumberFormat="1" applyFont="1" applyFill="1" applyBorder="1" applyAlignment="1" applyProtection="1">
      <alignment horizontal="left" vertical="center" wrapText="1"/>
    </xf>
    <xf numFmtId="165" fontId="11" fillId="4" borderId="4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165" fontId="15" fillId="4" borderId="14" xfId="0" applyNumberFormat="1" applyFont="1" applyFill="1" applyBorder="1" applyAlignment="1" applyProtection="1">
      <alignment horizontal="center" vertical="center" wrapText="1"/>
    </xf>
    <xf numFmtId="4" fontId="19" fillId="5" borderId="14" xfId="0" applyNumberFormat="1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11" fillId="4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left" wrapText="1"/>
    </xf>
    <xf numFmtId="0" fontId="2" fillId="0" borderId="3" xfId="0" applyFont="1" applyBorder="1"/>
    <xf numFmtId="0" fontId="0" fillId="0" borderId="4" xfId="0" applyFill="1" applyBorder="1" applyProtection="1"/>
    <xf numFmtId="4" fontId="12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18" fillId="2" borderId="4" xfId="0" applyFont="1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4" fontId="0" fillId="2" borderId="4" xfId="0" applyNumberFormat="1" applyFill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166" fontId="12" fillId="4" borderId="11" xfId="0" applyNumberFormat="1" applyFont="1" applyFill="1" applyBorder="1" applyAlignment="1" applyProtection="1">
      <alignment horizontal="center" vertical="center" wrapText="1"/>
    </xf>
    <xf numFmtId="166" fontId="12" fillId="4" borderId="14" xfId="0" applyNumberFormat="1" applyFont="1" applyFill="1" applyBorder="1" applyAlignment="1" applyProtection="1">
      <alignment horizontal="center" vertical="center" wrapText="1"/>
    </xf>
    <xf numFmtId="166" fontId="12" fillId="4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4" fontId="3" fillId="2" borderId="1" xfId="0" applyNumberFormat="1" applyFont="1" applyFill="1" applyBorder="1" applyAlignment="1" applyProtection="1">
      <alignment horizontal="left" vertical="center"/>
    </xf>
    <xf numFmtId="14" fontId="3" fillId="2" borderId="5" xfId="0" applyNumberFormat="1" applyFont="1" applyFill="1" applyBorder="1" applyAlignment="1" applyProtection="1">
      <alignment horizontal="left" vertical="center"/>
    </xf>
    <xf numFmtId="14" fontId="3" fillId="2" borderId="3" xfId="0" applyNumberFormat="1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_financial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CHRONOPAY"/>
      <sheetName val="ROBOKASSA"/>
      <sheetName val="КАРТА"/>
      <sheetName val="Сбербанк"/>
    </sheetNames>
    <sheetDataSet>
      <sheetData sheetId="0">
        <row r="12">
          <cell r="C12">
            <v>14416</v>
          </cell>
        </row>
        <row r="24">
          <cell r="C24">
            <v>497209.35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8"/>
  <sheetViews>
    <sheetView showGridLines="0" tabSelected="1" topLeftCell="A5" zoomScaleNormal="100" workbookViewId="0">
      <selection activeCell="A17" sqref="A17:B1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20" t="s">
        <v>0</v>
      </c>
      <c r="C1" s="120"/>
    </row>
    <row r="2" spans="1:5" ht="18.75" x14ac:dyDescent="0.3">
      <c r="B2" s="120" t="s">
        <v>26</v>
      </c>
      <c r="C2" s="120"/>
    </row>
    <row r="3" spans="1:5" ht="18.75" x14ac:dyDescent="0.3">
      <c r="B3" s="36"/>
      <c r="C3" s="36"/>
    </row>
    <row r="4" spans="1:5" ht="18.75" x14ac:dyDescent="0.3">
      <c r="B4" s="117" t="s">
        <v>1</v>
      </c>
      <c r="C4" s="117"/>
    </row>
    <row r="5" spans="1:5" ht="18.75" x14ac:dyDescent="0.3">
      <c r="B5" s="117" t="s">
        <v>2</v>
      </c>
      <c r="C5" s="117"/>
    </row>
    <row r="6" spans="1:5" ht="18.75" x14ac:dyDescent="0.25">
      <c r="B6" s="121" t="s">
        <v>27</v>
      </c>
      <c r="C6" s="121"/>
    </row>
    <row r="7" spans="1:5" ht="15" customHeight="1" x14ac:dyDescent="0.25">
      <c r="B7" s="37"/>
      <c r="C7" s="37"/>
    </row>
    <row r="9" spans="1:5" ht="15" customHeight="1" x14ac:dyDescent="0.25">
      <c r="A9" s="113" t="s">
        <v>28</v>
      </c>
      <c r="B9" s="114"/>
      <c r="C9" s="45">
        <f>[1]Отчет!$C$24</f>
        <v>497209.35</v>
      </c>
      <c r="E9" s="18"/>
    </row>
    <row r="10" spans="1:5" ht="15" customHeight="1" x14ac:dyDescent="0.25">
      <c r="C10" s="13"/>
      <c r="E10" s="18"/>
    </row>
    <row r="11" spans="1:5" ht="15" customHeight="1" x14ac:dyDescent="0.25">
      <c r="A11" s="113" t="s">
        <v>29</v>
      </c>
      <c r="B11" s="114"/>
      <c r="C11" s="46">
        <f>SUM(C12:C14)</f>
        <v>52386.6</v>
      </c>
    </row>
    <row r="12" spans="1:5" ht="15" customHeight="1" x14ac:dyDescent="0.25">
      <c r="A12" s="115" t="s">
        <v>92</v>
      </c>
      <c r="B12" s="116"/>
      <c r="C12" s="14">
        <f>CHRONOPAY!B40</f>
        <v>22366</v>
      </c>
    </row>
    <row r="13" spans="1:5" ht="15" customHeight="1" x14ac:dyDescent="0.25">
      <c r="A13" s="115" t="s">
        <v>91</v>
      </c>
      <c r="B13" s="116"/>
      <c r="C13" s="43">
        <f>ROBOKASSA!B16</f>
        <v>7350</v>
      </c>
    </row>
    <row r="14" spans="1:5" ht="15" customHeight="1" x14ac:dyDescent="0.25">
      <c r="A14" s="8" t="s">
        <v>3</v>
      </c>
      <c r="B14" s="8"/>
      <c r="C14" s="14">
        <f>Сбербанк!B26</f>
        <v>22670.6</v>
      </c>
    </row>
    <row r="15" spans="1:5" ht="15" customHeight="1" x14ac:dyDescent="0.25">
      <c r="A15" s="10"/>
      <c r="B15" s="10"/>
      <c r="C15" s="15"/>
    </row>
    <row r="16" spans="1:5" ht="15" customHeight="1" x14ac:dyDescent="0.25">
      <c r="A16" s="113" t="s">
        <v>30</v>
      </c>
      <c r="B16" s="114"/>
      <c r="C16" s="45">
        <f>SUM(C17:C21)</f>
        <v>35449.06</v>
      </c>
    </row>
    <row r="17" spans="1:5" ht="31.5" customHeight="1" x14ac:dyDescent="0.25">
      <c r="A17" s="138" t="s">
        <v>139</v>
      </c>
      <c r="B17" s="139"/>
      <c r="C17" s="16">
        <f>Расходы!B11</f>
        <v>7497</v>
      </c>
    </row>
    <row r="18" spans="1:5" ht="22.5" customHeight="1" x14ac:dyDescent="0.25">
      <c r="A18" s="118" t="s">
        <v>93</v>
      </c>
      <c r="B18" s="119"/>
      <c r="C18" s="16">
        <f>Расходы!B16</f>
        <v>12000</v>
      </c>
    </row>
    <row r="19" spans="1:5" ht="16.5" customHeight="1" x14ac:dyDescent="0.25">
      <c r="A19" s="118" t="s">
        <v>35</v>
      </c>
      <c r="B19" s="119"/>
      <c r="C19" s="16">
        <f>Расходы!B19</f>
        <v>0</v>
      </c>
    </row>
    <row r="20" spans="1:5" ht="29.25" customHeight="1" x14ac:dyDescent="0.25">
      <c r="A20" s="118" t="s">
        <v>33</v>
      </c>
      <c r="B20" s="119"/>
      <c r="C20" s="16">
        <f>Расходы!B23</f>
        <v>14760</v>
      </c>
    </row>
    <row r="21" spans="1:5" ht="15" customHeight="1" x14ac:dyDescent="0.25">
      <c r="A21" s="8" t="s">
        <v>4</v>
      </c>
      <c r="B21" s="9"/>
      <c r="C21" s="16">
        <f>Расходы!B31</f>
        <v>1192.06</v>
      </c>
      <c r="D21" s="61"/>
    </row>
    <row r="22" spans="1:5" ht="15" customHeight="1" x14ac:dyDescent="0.25">
      <c r="C22" s="13"/>
      <c r="D22" s="61"/>
      <c r="E22" s="61"/>
    </row>
    <row r="23" spans="1:5" ht="15" customHeight="1" x14ac:dyDescent="0.25">
      <c r="A23" s="113" t="s">
        <v>31</v>
      </c>
      <c r="B23" s="114"/>
      <c r="C23" s="45">
        <f>C9+C11-C16</f>
        <v>514146.88999999996</v>
      </c>
      <c r="E23" s="18"/>
    </row>
    <row r="24" spans="1:5" x14ac:dyDescent="0.25">
      <c r="C24" s="26"/>
    </row>
    <row r="25" spans="1:5" x14ac:dyDescent="0.25">
      <c r="E25" s="18"/>
    </row>
    <row r="26" spans="1:5" x14ac:dyDescent="0.25">
      <c r="C26" s="26"/>
    </row>
    <row r="27" spans="1:5" x14ac:dyDescent="0.25">
      <c r="E27" s="18"/>
    </row>
    <row r="28" spans="1:5" x14ac:dyDescent="0.25">
      <c r="C28" s="27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6:B16"/>
    <mergeCell ref="B4:C4"/>
    <mergeCell ref="B2:C2"/>
    <mergeCell ref="B6:C6"/>
    <mergeCell ref="A9:B9"/>
    <mergeCell ref="A23:B23"/>
    <mergeCell ref="A11:B11"/>
    <mergeCell ref="A13:B13"/>
    <mergeCell ref="B5:C5"/>
    <mergeCell ref="A12:B12"/>
    <mergeCell ref="A19:B19"/>
    <mergeCell ref="A20:B20"/>
    <mergeCell ref="A18:B18"/>
    <mergeCell ref="A17:B17"/>
  </mergeCells>
  <pageMargins left="0.7" right="0.7" top="0.75" bottom="0.75" header="0.3" footer="0.3"/>
  <pageSetup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2"/>
  <sheetViews>
    <sheetView showGridLines="0" topLeftCell="A7" zoomScaleNormal="100" workbookViewId="0">
      <selection activeCell="A22" sqref="A22:C22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05" customWidth="1"/>
    <col min="4" max="209" width="8.85546875" customWidth="1"/>
  </cols>
  <sheetData>
    <row r="1" spans="1:3" ht="18.75" x14ac:dyDescent="0.3">
      <c r="B1" s="120" t="s">
        <v>0</v>
      </c>
      <c r="C1" s="120"/>
    </row>
    <row r="2" spans="1:3" ht="18.75" x14ac:dyDescent="0.3">
      <c r="B2" s="120" t="s">
        <v>26</v>
      </c>
      <c r="C2" s="120"/>
    </row>
    <row r="3" spans="1:3" ht="18.75" x14ac:dyDescent="0.3">
      <c r="B3" s="117"/>
      <c r="C3" s="117"/>
    </row>
    <row r="4" spans="1:3" ht="18.75" x14ac:dyDescent="0.3">
      <c r="A4" s="1" t="s">
        <v>5</v>
      </c>
      <c r="B4" s="117" t="s">
        <v>6</v>
      </c>
      <c r="C4" s="117"/>
    </row>
    <row r="5" spans="1:3" ht="18.75" x14ac:dyDescent="0.25">
      <c r="B5" s="121" t="str">
        <f>Отчет!B6</f>
        <v>за июнь 2021 года</v>
      </c>
      <c r="C5" s="121"/>
    </row>
    <row r="6" spans="1:3" ht="15.75" x14ac:dyDescent="0.25">
      <c r="B6" s="3"/>
      <c r="C6" s="4"/>
    </row>
    <row r="8" spans="1:3" ht="15" customHeight="1" x14ac:dyDescent="0.25">
      <c r="A8" s="31" t="s">
        <v>7</v>
      </c>
      <c r="B8" s="7" t="s">
        <v>8</v>
      </c>
      <c r="C8" s="32" t="s">
        <v>9</v>
      </c>
    </row>
    <row r="9" spans="1:3" ht="15" customHeight="1" x14ac:dyDescent="0.25">
      <c r="A9" s="74" t="s">
        <v>112</v>
      </c>
      <c r="B9" s="75"/>
      <c r="C9" s="76"/>
    </row>
    <row r="10" spans="1:3" s="66" customFormat="1" ht="15" customHeight="1" x14ac:dyDescent="0.25">
      <c r="A10" s="57">
        <v>44354</v>
      </c>
      <c r="B10" s="28">
        <v>7497</v>
      </c>
      <c r="C10" s="90" t="s">
        <v>106</v>
      </c>
    </row>
    <row r="11" spans="1:3" ht="15" customHeight="1" x14ac:dyDescent="0.25">
      <c r="A11" s="98" t="s">
        <v>10</v>
      </c>
      <c r="B11" s="99">
        <f>SUM(B10:B10)</f>
        <v>7497</v>
      </c>
      <c r="C11" s="100"/>
    </row>
    <row r="12" spans="1:3" ht="15" customHeight="1" x14ac:dyDescent="0.25">
      <c r="A12" s="67" t="s">
        <v>93</v>
      </c>
      <c r="B12" s="68"/>
      <c r="C12" s="81"/>
    </row>
    <row r="13" spans="1:3" s="66" customFormat="1" ht="15" customHeight="1" x14ac:dyDescent="0.25">
      <c r="A13" s="57">
        <v>44352</v>
      </c>
      <c r="B13" s="28">
        <v>12000</v>
      </c>
      <c r="C13" s="90" t="s">
        <v>107</v>
      </c>
    </row>
    <row r="14" spans="1:3" s="66" customFormat="1" ht="15" customHeight="1" x14ac:dyDescent="0.25"/>
    <row r="15" spans="1:3" s="66" customFormat="1" ht="15" customHeight="1" x14ac:dyDescent="0.25">
      <c r="A15" s="65"/>
      <c r="B15" s="83"/>
      <c r="C15" s="93"/>
    </row>
    <row r="16" spans="1:3" s="25" customFormat="1" ht="15" customHeight="1" x14ac:dyDescent="0.25">
      <c r="A16" s="78" t="s">
        <v>10</v>
      </c>
      <c r="B16" s="77">
        <f>SUM(B13:B15)</f>
        <v>12000</v>
      </c>
      <c r="C16" s="79"/>
    </row>
    <row r="17" spans="1:3" s="25" customFormat="1" ht="15" customHeight="1" x14ac:dyDescent="0.25">
      <c r="A17" s="71" t="s">
        <v>32</v>
      </c>
      <c r="B17" s="72"/>
      <c r="C17" s="73"/>
    </row>
    <row r="18" spans="1:3" s="25" customFormat="1" ht="15" customHeight="1" x14ac:dyDescent="0.25">
      <c r="A18" s="65"/>
      <c r="B18" s="28"/>
      <c r="C18" s="96"/>
    </row>
    <row r="19" spans="1:3" s="25" customFormat="1" ht="15" customHeight="1" x14ac:dyDescent="0.25">
      <c r="A19" s="84"/>
      <c r="B19" s="86">
        <f>SUM(B18:B18)</f>
        <v>0</v>
      </c>
      <c r="C19" s="85"/>
    </row>
    <row r="20" spans="1:3" s="25" customFormat="1" ht="15" customHeight="1" x14ac:dyDescent="0.25">
      <c r="A20" s="33" t="s">
        <v>33</v>
      </c>
      <c r="B20" s="34"/>
      <c r="C20" s="35"/>
    </row>
    <row r="21" spans="1:3" s="25" customFormat="1" ht="15" customHeight="1" x14ac:dyDescent="0.25">
      <c r="A21" s="57">
        <v>44377</v>
      </c>
      <c r="B21" s="28">
        <v>10000</v>
      </c>
      <c r="C21" s="90" t="s">
        <v>114</v>
      </c>
    </row>
    <row r="22" spans="1:3" s="25" customFormat="1" ht="15" customHeight="1" x14ac:dyDescent="0.25">
      <c r="A22" s="57">
        <v>44366</v>
      </c>
      <c r="B22" s="28">
        <v>4760</v>
      </c>
      <c r="C22" s="90" t="s">
        <v>34</v>
      </c>
    </row>
    <row r="23" spans="1:3" s="63" customFormat="1" ht="15.75" customHeight="1" x14ac:dyDescent="0.25">
      <c r="A23" s="78" t="s">
        <v>10</v>
      </c>
      <c r="B23" s="77">
        <f>SUM(B21:B22)</f>
        <v>14760</v>
      </c>
      <c r="C23" s="70"/>
    </row>
    <row r="24" spans="1:3" ht="15" customHeight="1" x14ac:dyDescent="0.25">
      <c r="A24" s="74" t="s">
        <v>4</v>
      </c>
      <c r="B24" s="39"/>
      <c r="C24" s="76"/>
    </row>
    <row r="25" spans="1:3" x14ac:dyDescent="0.25">
      <c r="A25" s="122" t="s">
        <v>111</v>
      </c>
      <c r="B25" s="80"/>
      <c r="C25" s="82" t="s">
        <v>22</v>
      </c>
    </row>
    <row r="26" spans="1:3" s="66" customFormat="1" x14ac:dyDescent="0.25">
      <c r="A26" s="123"/>
      <c r="B26" s="80"/>
      <c r="C26" s="82" t="s">
        <v>23</v>
      </c>
    </row>
    <row r="27" spans="1:3" x14ac:dyDescent="0.25">
      <c r="A27" s="123"/>
      <c r="B27" s="80"/>
      <c r="C27" s="82" t="s">
        <v>21</v>
      </c>
    </row>
    <row r="28" spans="1:3" s="66" customFormat="1" x14ac:dyDescent="0.25">
      <c r="A28" s="123"/>
      <c r="B28" s="80"/>
      <c r="C28" s="82" t="s">
        <v>24</v>
      </c>
    </row>
    <row r="29" spans="1:3" s="66" customFormat="1" x14ac:dyDescent="0.25">
      <c r="A29" s="123"/>
      <c r="B29" s="80"/>
      <c r="C29" s="82" t="s">
        <v>25</v>
      </c>
    </row>
    <row r="30" spans="1:3" x14ac:dyDescent="0.25">
      <c r="A30" s="124"/>
      <c r="B30" s="80">
        <f>295+648.61+248.45</f>
        <v>1192.06</v>
      </c>
      <c r="C30" s="82" t="s">
        <v>20</v>
      </c>
    </row>
    <row r="31" spans="1:3" x14ac:dyDescent="0.25">
      <c r="A31" s="53" t="s">
        <v>10</v>
      </c>
      <c r="B31" s="60">
        <f>SUM(B25:B30)</f>
        <v>1192.06</v>
      </c>
      <c r="C31" s="54"/>
    </row>
    <row r="32" spans="1:3" x14ac:dyDescent="0.25">
      <c r="A32" s="62" t="s">
        <v>18</v>
      </c>
      <c r="B32" s="38">
        <f>B11+B16+B19+B23+B31</f>
        <v>35449.06</v>
      </c>
      <c r="C32" s="47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25:A30"/>
    <mergeCell ref="B1:C1"/>
    <mergeCell ref="B2:C2"/>
    <mergeCell ref="B3:C3"/>
    <mergeCell ref="B4:C4"/>
    <mergeCell ref="B5:C5"/>
  </mergeCells>
  <conditionalFormatting sqref="C23 C30 C25:C26">
    <cfRule type="containsText" dxfId="11" priority="304" operator="containsText" text="стерилизация">
      <formula>NOT(ISERROR(SEARCH("стерилизация",C23)))</formula>
    </cfRule>
    <cfRule type="containsText" dxfId="10" priority="305" operator="containsText" text="стерилизация">
      <formula>NOT(ISERROR(SEARCH("стерилизация",C23)))</formula>
    </cfRule>
    <cfRule type="containsText" dxfId="9" priority="306" operator="containsText" text="лечение">
      <formula>NOT(ISERROR(SEARCH("лечение",C23)))</formula>
    </cfRule>
  </conditionalFormatting>
  <conditionalFormatting sqref="C19">
    <cfRule type="containsText" dxfId="8" priority="181" operator="containsText" text="стерилизация">
      <formula>NOT(ISERROR(SEARCH("стерилизация",C19)))</formula>
    </cfRule>
    <cfRule type="containsText" dxfId="7" priority="182" operator="containsText" text="стерилизация">
      <formula>NOT(ISERROR(SEARCH("стерилизация",C19)))</formula>
    </cfRule>
    <cfRule type="containsText" dxfId="6" priority="183" operator="containsText" text="лечение">
      <formula>NOT(ISERROR(SEARCH("лечение",C19)))</formula>
    </cfRule>
  </conditionalFormatting>
  <conditionalFormatting sqref="C27:C28">
    <cfRule type="containsText" dxfId="5" priority="28" operator="containsText" text="стерилизация">
      <formula>NOT(ISERROR(SEARCH("стерилизация",C27)))</formula>
    </cfRule>
    <cfRule type="containsText" dxfId="4" priority="29" operator="containsText" text="стерилизация">
      <formula>NOT(ISERROR(SEARCH("стерилизация",C27)))</formula>
    </cfRule>
    <cfRule type="containsText" dxfId="3" priority="30" operator="containsText" text="лечение">
      <formula>NOT(ISERROR(SEARCH("лечение",C27)))</formula>
    </cfRule>
  </conditionalFormatting>
  <conditionalFormatting sqref="C29">
    <cfRule type="containsText" dxfId="2" priority="1" operator="containsText" text="стерилизация">
      <formula>NOT(ISERROR(SEARCH("стерилизация",C29)))</formula>
    </cfRule>
    <cfRule type="containsText" dxfId="1" priority="2" operator="containsText" text="стерилизация">
      <formula>NOT(ISERROR(SEARCH("стерилизация",C29)))</formula>
    </cfRule>
    <cfRule type="containsText" dxfId="0" priority="3" operator="containsText" text="лечение">
      <formula>NOT(ISERROR(SEARCH("лечение",C29)))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5"/>
  <sheetViews>
    <sheetView showGridLines="0" topLeftCell="A22" workbookViewId="0">
      <selection activeCell="B3" sqref="B1:B1048576"/>
    </sheetView>
  </sheetViews>
  <sheetFormatPr defaultColWidth="11.42578125" defaultRowHeight="15" x14ac:dyDescent="0.25"/>
  <cols>
    <col min="1" max="1" width="20.7109375" style="1" customWidth="1"/>
    <col min="2" max="2" width="17.7109375" style="51" customWidth="1"/>
    <col min="3" max="3" width="28.28515625" style="6" customWidth="1"/>
    <col min="4" max="4" width="58.7109375" customWidth="1"/>
    <col min="5" max="251" width="8.85546875" customWidth="1"/>
  </cols>
  <sheetData>
    <row r="1" spans="1:4" ht="18.75" x14ac:dyDescent="0.3">
      <c r="B1" s="125" t="s">
        <v>0</v>
      </c>
      <c r="C1" s="125"/>
      <c r="D1" s="125"/>
    </row>
    <row r="2" spans="1:4" ht="18.75" x14ac:dyDescent="0.3">
      <c r="B2" s="125" t="s">
        <v>26</v>
      </c>
      <c r="C2" s="125"/>
      <c r="D2" s="125"/>
    </row>
    <row r="3" spans="1:4" ht="18" customHeight="1" x14ac:dyDescent="0.3">
      <c r="B3" s="50"/>
      <c r="C3" s="42"/>
    </row>
    <row r="4" spans="1:4" ht="18.75" x14ac:dyDescent="0.25">
      <c r="B4" s="126" t="s">
        <v>37</v>
      </c>
      <c r="C4" s="126"/>
      <c r="D4" s="126"/>
    </row>
    <row r="5" spans="1:4" ht="18.75" x14ac:dyDescent="0.25">
      <c r="B5" s="126" t="s">
        <v>36</v>
      </c>
      <c r="C5" s="126"/>
      <c r="D5" s="126"/>
    </row>
    <row r="6" spans="1:4" ht="18.75" x14ac:dyDescent="0.3">
      <c r="B6" s="127" t="str">
        <f>Отчет!B6</f>
        <v>за июнь 2021 года</v>
      </c>
      <c r="C6" s="128"/>
      <c r="D6" s="128"/>
    </row>
    <row r="8" spans="1:4" ht="30" x14ac:dyDescent="0.25">
      <c r="A8" s="19" t="s">
        <v>44</v>
      </c>
      <c r="B8" s="20" t="s">
        <v>8</v>
      </c>
      <c r="C8" s="24" t="s">
        <v>11</v>
      </c>
      <c r="D8" s="11" t="s">
        <v>9</v>
      </c>
    </row>
    <row r="9" spans="1:4" s="66" customFormat="1" x14ac:dyDescent="0.25">
      <c r="A9" s="29" t="s">
        <v>47</v>
      </c>
      <c r="B9" s="55">
        <v>500</v>
      </c>
      <c r="C9" s="30" t="s">
        <v>115</v>
      </c>
      <c r="D9" s="97" t="s">
        <v>12</v>
      </c>
    </row>
    <row r="10" spans="1:4" s="66" customFormat="1" x14ac:dyDescent="0.25">
      <c r="A10" s="29" t="s">
        <v>48</v>
      </c>
      <c r="B10" s="55">
        <v>360</v>
      </c>
      <c r="C10" s="30" t="s">
        <v>116</v>
      </c>
      <c r="D10" s="97" t="s">
        <v>12</v>
      </c>
    </row>
    <row r="11" spans="1:4" s="66" customFormat="1" x14ac:dyDescent="0.25">
      <c r="A11" s="29" t="s">
        <v>49</v>
      </c>
      <c r="B11" s="55">
        <v>1000</v>
      </c>
      <c r="C11" s="30" t="s">
        <v>117</v>
      </c>
      <c r="D11" s="97" t="s">
        <v>12</v>
      </c>
    </row>
    <row r="12" spans="1:4" s="66" customFormat="1" x14ac:dyDescent="0.25">
      <c r="A12" s="29" t="s">
        <v>50</v>
      </c>
      <c r="B12" s="55">
        <v>300</v>
      </c>
      <c r="C12" s="30" t="s">
        <v>118</v>
      </c>
      <c r="D12" s="97" t="s">
        <v>12</v>
      </c>
    </row>
    <row r="13" spans="1:4" s="66" customFormat="1" x14ac:dyDescent="0.25">
      <c r="A13" s="29" t="s">
        <v>51</v>
      </c>
      <c r="B13" s="55">
        <v>200</v>
      </c>
      <c r="C13" s="30" t="s">
        <v>119</v>
      </c>
      <c r="D13" s="105" t="s">
        <v>45</v>
      </c>
    </row>
    <row r="14" spans="1:4" s="66" customFormat="1" x14ac:dyDescent="0.25">
      <c r="A14" s="29" t="s">
        <v>51</v>
      </c>
      <c r="B14" s="55">
        <v>200</v>
      </c>
      <c r="C14" s="30" t="s">
        <v>119</v>
      </c>
      <c r="D14" s="97" t="s">
        <v>12</v>
      </c>
    </row>
    <row r="15" spans="1:4" s="66" customFormat="1" x14ac:dyDescent="0.25">
      <c r="A15" s="29" t="s">
        <v>52</v>
      </c>
      <c r="B15" s="55">
        <v>500</v>
      </c>
      <c r="C15" s="30" t="s">
        <v>120</v>
      </c>
      <c r="D15" s="97" t="s">
        <v>12</v>
      </c>
    </row>
    <row r="16" spans="1:4" s="66" customFormat="1" x14ac:dyDescent="0.25">
      <c r="A16" s="29" t="s">
        <v>53</v>
      </c>
      <c r="B16" s="55">
        <v>1000</v>
      </c>
      <c r="C16" s="30" t="s">
        <v>38</v>
      </c>
      <c r="D16" s="105" t="s">
        <v>77</v>
      </c>
    </row>
    <row r="17" spans="1:4" s="66" customFormat="1" x14ac:dyDescent="0.25">
      <c r="A17" s="29" t="s">
        <v>54</v>
      </c>
      <c r="B17" s="55">
        <v>500</v>
      </c>
      <c r="C17" s="30" t="s">
        <v>39</v>
      </c>
      <c r="D17" s="97" t="s">
        <v>12</v>
      </c>
    </row>
    <row r="18" spans="1:4" s="66" customFormat="1" x14ac:dyDescent="0.25">
      <c r="A18" s="29" t="s">
        <v>55</v>
      </c>
      <c r="B18" s="55">
        <v>100</v>
      </c>
      <c r="C18" s="30" t="s">
        <v>121</v>
      </c>
      <c r="D18" s="97" t="s">
        <v>12</v>
      </c>
    </row>
    <row r="19" spans="1:4" s="66" customFormat="1" x14ac:dyDescent="0.25">
      <c r="A19" s="29" t="s">
        <v>56</v>
      </c>
      <c r="B19" s="55">
        <v>500</v>
      </c>
      <c r="C19" s="30" t="s">
        <v>122</v>
      </c>
      <c r="D19" s="105" t="s">
        <v>45</v>
      </c>
    </row>
    <row r="20" spans="1:4" s="66" customFormat="1" x14ac:dyDescent="0.25">
      <c r="A20" s="29" t="s">
        <v>57</v>
      </c>
      <c r="B20" s="55">
        <v>500</v>
      </c>
      <c r="C20" s="30" t="s">
        <v>123</v>
      </c>
      <c r="D20" s="97" t="s">
        <v>12</v>
      </c>
    </row>
    <row r="21" spans="1:4" s="66" customFormat="1" x14ac:dyDescent="0.25">
      <c r="A21" s="29" t="s">
        <v>58</v>
      </c>
      <c r="B21" s="55">
        <v>500</v>
      </c>
      <c r="C21" s="30" t="s">
        <v>124</v>
      </c>
      <c r="D21" s="97" t="s">
        <v>12</v>
      </c>
    </row>
    <row r="22" spans="1:4" s="66" customFormat="1" x14ac:dyDescent="0.25">
      <c r="A22" s="29" t="s">
        <v>59</v>
      </c>
      <c r="B22" s="55">
        <v>3800</v>
      </c>
      <c r="C22" s="30" t="s">
        <v>125</v>
      </c>
      <c r="D22" s="105" t="s">
        <v>76</v>
      </c>
    </row>
    <row r="23" spans="1:4" s="66" customFormat="1" x14ac:dyDescent="0.25">
      <c r="A23" s="29" t="s">
        <v>60</v>
      </c>
      <c r="B23" s="55">
        <v>356</v>
      </c>
      <c r="C23" s="30" t="s">
        <v>116</v>
      </c>
      <c r="D23" s="97" t="s">
        <v>12</v>
      </c>
    </row>
    <row r="24" spans="1:4" s="66" customFormat="1" x14ac:dyDescent="0.25">
      <c r="A24" s="29" t="s">
        <v>61</v>
      </c>
      <c r="B24" s="55">
        <v>500</v>
      </c>
      <c r="C24" s="30" t="s">
        <v>126</v>
      </c>
      <c r="D24" s="97" t="s">
        <v>12</v>
      </c>
    </row>
    <row r="25" spans="1:4" s="66" customFormat="1" x14ac:dyDescent="0.25">
      <c r="A25" s="29" t="s">
        <v>62</v>
      </c>
      <c r="B25" s="55">
        <v>150</v>
      </c>
      <c r="C25" s="30" t="s">
        <v>123</v>
      </c>
      <c r="D25" s="97" t="s">
        <v>12</v>
      </c>
    </row>
    <row r="26" spans="1:4" s="66" customFormat="1" x14ac:dyDescent="0.25">
      <c r="A26" s="29" t="s">
        <v>63</v>
      </c>
      <c r="B26" s="55">
        <v>5000</v>
      </c>
      <c r="C26" s="30" t="s">
        <v>127</v>
      </c>
      <c r="D26" s="105" t="s">
        <v>75</v>
      </c>
    </row>
    <row r="27" spans="1:4" s="66" customFormat="1" x14ac:dyDescent="0.25">
      <c r="A27" s="29" t="s">
        <v>64</v>
      </c>
      <c r="B27" s="55">
        <v>200</v>
      </c>
      <c r="C27" s="30" t="s">
        <v>128</v>
      </c>
      <c r="D27" s="97" t="s">
        <v>12</v>
      </c>
    </row>
    <row r="28" spans="1:4" s="66" customFormat="1" x14ac:dyDescent="0.25">
      <c r="A28" s="29" t="s">
        <v>65</v>
      </c>
      <c r="B28" s="55">
        <v>500</v>
      </c>
      <c r="C28" s="30" t="s">
        <v>129</v>
      </c>
      <c r="D28" s="97" t="s">
        <v>12</v>
      </c>
    </row>
    <row r="29" spans="1:4" s="66" customFormat="1" x14ac:dyDescent="0.25">
      <c r="A29" s="29" t="s">
        <v>66</v>
      </c>
      <c r="B29" s="55">
        <v>200</v>
      </c>
      <c r="C29" s="30" t="s">
        <v>130</v>
      </c>
      <c r="D29" s="97" t="s">
        <v>12</v>
      </c>
    </row>
    <row r="30" spans="1:4" s="66" customFormat="1" x14ac:dyDescent="0.25">
      <c r="A30" s="29" t="s">
        <v>67</v>
      </c>
      <c r="B30" s="55">
        <v>500</v>
      </c>
      <c r="C30" s="30" t="s">
        <v>131</v>
      </c>
      <c r="D30" s="97" t="s">
        <v>12</v>
      </c>
    </row>
    <row r="31" spans="1:4" s="66" customFormat="1" x14ac:dyDescent="0.25">
      <c r="A31" s="29" t="s">
        <v>68</v>
      </c>
      <c r="B31" s="55">
        <v>3000</v>
      </c>
      <c r="C31" s="30" t="s">
        <v>132</v>
      </c>
      <c r="D31" s="97" t="s">
        <v>12</v>
      </c>
    </row>
    <row r="32" spans="1:4" s="66" customFormat="1" x14ac:dyDescent="0.25">
      <c r="A32" s="29" t="s">
        <v>69</v>
      </c>
      <c r="B32" s="55">
        <v>500</v>
      </c>
      <c r="C32" s="30" t="s">
        <v>40</v>
      </c>
      <c r="D32" s="97" t="s">
        <v>12</v>
      </c>
    </row>
    <row r="33" spans="1:4" s="66" customFormat="1" x14ac:dyDescent="0.25">
      <c r="A33" s="29" t="s">
        <v>69</v>
      </c>
      <c r="B33" s="55">
        <v>500</v>
      </c>
      <c r="C33" s="30" t="s">
        <v>40</v>
      </c>
      <c r="D33" s="97" t="s">
        <v>12</v>
      </c>
    </row>
    <row r="34" spans="1:4" s="66" customFormat="1" x14ac:dyDescent="0.25">
      <c r="A34" s="29" t="s">
        <v>70</v>
      </c>
      <c r="B34" s="55">
        <v>200</v>
      </c>
      <c r="C34" s="30" t="s">
        <v>41</v>
      </c>
      <c r="D34" s="97" t="s">
        <v>12</v>
      </c>
    </row>
    <row r="35" spans="1:4" s="66" customFormat="1" x14ac:dyDescent="0.25">
      <c r="A35" s="29" t="s">
        <v>71</v>
      </c>
      <c r="B35" s="55">
        <v>100</v>
      </c>
      <c r="C35" s="30" t="s">
        <v>133</v>
      </c>
      <c r="D35" s="97" t="s">
        <v>12</v>
      </c>
    </row>
    <row r="36" spans="1:4" s="66" customFormat="1" x14ac:dyDescent="0.25">
      <c r="A36" s="29" t="s">
        <v>72</v>
      </c>
      <c r="B36" s="55">
        <v>100</v>
      </c>
      <c r="C36" s="30" t="s">
        <v>134</v>
      </c>
      <c r="D36" s="105" t="s">
        <v>46</v>
      </c>
    </row>
    <row r="37" spans="1:4" s="66" customFormat="1" x14ac:dyDescent="0.25">
      <c r="A37" s="29" t="s">
        <v>73</v>
      </c>
      <c r="B37" s="55">
        <v>200</v>
      </c>
      <c r="C37" s="30" t="s">
        <v>42</v>
      </c>
      <c r="D37" s="97" t="s">
        <v>12</v>
      </c>
    </row>
    <row r="38" spans="1:4" s="66" customFormat="1" x14ac:dyDescent="0.25">
      <c r="A38" s="29" t="s">
        <v>73</v>
      </c>
      <c r="B38" s="55">
        <v>200</v>
      </c>
      <c r="C38" s="30" t="s">
        <v>43</v>
      </c>
      <c r="D38" s="97" t="s">
        <v>12</v>
      </c>
    </row>
    <row r="39" spans="1:4" s="66" customFormat="1" x14ac:dyDescent="0.25">
      <c r="A39" s="29" t="s">
        <v>74</v>
      </c>
      <c r="B39" s="55">
        <v>200</v>
      </c>
      <c r="C39" s="30" t="s">
        <v>135</v>
      </c>
      <c r="D39" s="97" t="s">
        <v>12</v>
      </c>
    </row>
    <row r="40" spans="1:4" ht="30" customHeight="1" x14ac:dyDescent="0.25">
      <c r="A40" s="111" t="s">
        <v>108</v>
      </c>
      <c r="B40" s="7">
        <f>SUM(B9:B39)</f>
        <v>22366</v>
      </c>
      <c r="C40" s="41"/>
      <c r="D40" s="52"/>
    </row>
    <row r="41" spans="1:4" ht="30" customHeight="1" x14ac:dyDescent="0.25">
      <c r="A41" s="111" t="s">
        <v>13</v>
      </c>
      <c r="B41" s="7">
        <f>B40-(B40*2.9%)</f>
        <v>21717.385999999999</v>
      </c>
      <c r="C41" s="41"/>
      <c r="D41" s="12"/>
    </row>
    <row r="45" spans="1:4" x14ac:dyDescent="0.25">
      <c r="B45" s="64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3"/>
  <sheetViews>
    <sheetView showGridLines="0" workbookViewId="0">
      <selection activeCell="D18" sqref="D18"/>
    </sheetView>
  </sheetViews>
  <sheetFormatPr defaultColWidth="11.42578125" defaultRowHeight="15" x14ac:dyDescent="0.25"/>
  <cols>
    <col min="1" max="1" width="20.7109375" customWidth="1"/>
    <col min="2" max="2" width="21.28515625" customWidth="1"/>
    <col min="3" max="3" width="33.42578125" style="18" customWidth="1"/>
    <col min="4" max="4" width="35.28515625" customWidth="1"/>
    <col min="5" max="252" width="8.85546875" customWidth="1"/>
  </cols>
  <sheetData>
    <row r="1" spans="1:4" ht="18.75" x14ac:dyDescent="0.3">
      <c r="B1" s="125" t="s">
        <v>0</v>
      </c>
      <c r="C1" s="125"/>
      <c r="D1" s="125"/>
    </row>
    <row r="2" spans="1:4" ht="18.75" x14ac:dyDescent="0.3">
      <c r="B2" s="125" t="s">
        <v>26</v>
      </c>
      <c r="C2" s="125"/>
      <c r="D2" s="125"/>
    </row>
    <row r="3" spans="1:4" ht="18" customHeight="1" x14ac:dyDescent="0.3">
      <c r="C3" s="17" t="s">
        <v>90</v>
      </c>
      <c r="D3" s="5"/>
    </row>
    <row r="4" spans="1:4" ht="18.75" x14ac:dyDescent="0.25">
      <c r="B4" s="126" t="s">
        <v>78</v>
      </c>
      <c r="C4" s="126"/>
      <c r="D4" s="126"/>
    </row>
    <row r="5" spans="1:4" ht="18.75" x14ac:dyDescent="0.25">
      <c r="B5" s="121" t="str">
        <f>Отчет!B6</f>
        <v>за июнь 2021 года</v>
      </c>
      <c r="C5" s="126"/>
      <c r="D5" s="126"/>
    </row>
    <row r="6" spans="1:4" ht="18.75" x14ac:dyDescent="0.3">
      <c r="C6" s="128"/>
      <c r="D6" s="128"/>
    </row>
    <row r="8" spans="1:4" s="23" customFormat="1" ht="33" customHeight="1" x14ac:dyDescent="0.25">
      <c r="A8" s="19" t="s">
        <v>44</v>
      </c>
      <c r="B8" s="21" t="s">
        <v>8</v>
      </c>
      <c r="C8" s="20" t="s">
        <v>89</v>
      </c>
      <c r="D8" s="22" t="s">
        <v>14</v>
      </c>
    </row>
    <row r="9" spans="1:4" s="69" customFormat="1" x14ac:dyDescent="0.25">
      <c r="A9" s="29" t="s">
        <v>79</v>
      </c>
      <c r="B9" s="55">
        <v>4250</v>
      </c>
      <c r="C9" s="87" t="s">
        <v>136</v>
      </c>
      <c r="D9" s="92" t="s">
        <v>12</v>
      </c>
    </row>
    <row r="10" spans="1:4" s="69" customFormat="1" x14ac:dyDescent="0.25">
      <c r="A10" s="29" t="s">
        <v>80</v>
      </c>
      <c r="B10" s="55">
        <v>500</v>
      </c>
      <c r="C10" s="87" t="s">
        <v>86</v>
      </c>
      <c r="D10" s="92" t="s">
        <v>12</v>
      </c>
    </row>
    <row r="11" spans="1:4" s="69" customFormat="1" x14ac:dyDescent="0.25">
      <c r="A11" s="29" t="s">
        <v>81</v>
      </c>
      <c r="B11" s="55">
        <v>100</v>
      </c>
      <c r="C11" s="87" t="s">
        <v>87</v>
      </c>
      <c r="D11" s="92" t="s">
        <v>12</v>
      </c>
    </row>
    <row r="12" spans="1:4" s="69" customFormat="1" x14ac:dyDescent="0.25">
      <c r="A12" s="29" t="s">
        <v>82</v>
      </c>
      <c r="B12" s="55">
        <v>500</v>
      </c>
      <c r="C12" s="87" t="s">
        <v>137</v>
      </c>
      <c r="D12" s="92" t="s">
        <v>12</v>
      </c>
    </row>
    <row r="13" spans="1:4" s="69" customFormat="1" x14ac:dyDescent="0.25">
      <c r="A13" s="29" t="s">
        <v>83</v>
      </c>
      <c r="B13" s="55">
        <v>500</v>
      </c>
      <c r="C13" s="87" t="s">
        <v>116</v>
      </c>
      <c r="D13" s="92" t="s">
        <v>12</v>
      </c>
    </row>
    <row r="14" spans="1:4" s="69" customFormat="1" x14ac:dyDescent="0.25">
      <c r="A14" s="29" t="s">
        <v>84</v>
      </c>
      <c r="B14" s="55">
        <v>1000</v>
      </c>
      <c r="C14" s="87" t="s">
        <v>138</v>
      </c>
      <c r="D14" s="92" t="s">
        <v>12</v>
      </c>
    </row>
    <row r="15" spans="1:4" s="69" customFormat="1" x14ac:dyDescent="0.25">
      <c r="A15" s="29" t="s">
        <v>85</v>
      </c>
      <c r="B15" s="55">
        <v>500</v>
      </c>
      <c r="C15" s="87" t="s">
        <v>88</v>
      </c>
      <c r="D15" s="92" t="s">
        <v>12</v>
      </c>
    </row>
    <row r="16" spans="1:4" ht="30" customHeight="1" x14ac:dyDescent="0.25">
      <c r="A16" s="111" t="s">
        <v>113</v>
      </c>
      <c r="B16" s="49">
        <f>SUM(B9:B15)</f>
        <v>7350</v>
      </c>
      <c r="C16" s="112"/>
      <c r="D16" s="110"/>
    </row>
    <row r="18" spans="3:3" x14ac:dyDescent="0.25">
      <c r="C18" s="40"/>
    </row>
    <row r="22" spans="3:3" ht="15" customHeight="1" x14ac:dyDescent="0.25"/>
    <row r="23" spans="3:3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B2:D2"/>
    <mergeCell ref="B1:D1"/>
    <mergeCell ref="C6:D6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6"/>
  <sheetViews>
    <sheetView showGridLines="0" topLeftCell="A10" workbookViewId="0">
      <selection activeCell="A22" sqref="A22:D22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35.5703125" style="59" customWidth="1"/>
    <col min="4" max="4" width="33" style="66" customWidth="1"/>
    <col min="5" max="5" width="34.140625" style="66" customWidth="1"/>
    <col min="6" max="253" width="8.85546875" style="66" customWidth="1"/>
    <col min="254" max="16384" width="11.42578125" style="66"/>
  </cols>
  <sheetData>
    <row r="1" spans="1:5" ht="18.75" x14ac:dyDescent="0.3">
      <c r="B1" s="125" t="s">
        <v>0</v>
      </c>
      <c r="C1" s="125"/>
      <c r="D1" s="125"/>
    </row>
    <row r="2" spans="1:5" ht="15" customHeight="1" x14ac:dyDescent="0.3">
      <c r="B2" s="125" t="s">
        <v>26</v>
      </c>
      <c r="C2" s="125"/>
      <c r="D2" s="125"/>
    </row>
    <row r="3" spans="1:5" ht="15" customHeight="1" x14ac:dyDescent="0.3">
      <c r="B3" s="88"/>
      <c r="C3" s="58"/>
    </row>
    <row r="4" spans="1:5" ht="15" customHeight="1" x14ac:dyDescent="0.25">
      <c r="B4" s="126" t="s">
        <v>15</v>
      </c>
      <c r="C4" s="126"/>
      <c r="D4" s="126"/>
    </row>
    <row r="5" spans="1:5" ht="15" customHeight="1" x14ac:dyDescent="0.25">
      <c r="B5" s="126" t="s">
        <v>16</v>
      </c>
      <c r="C5" s="126"/>
      <c r="D5" s="126"/>
    </row>
    <row r="6" spans="1:5" ht="15" customHeight="1" x14ac:dyDescent="0.3">
      <c r="B6" s="127" t="str">
        <f>Отчет!B6</f>
        <v>за июнь 2021 года</v>
      </c>
      <c r="C6" s="128"/>
      <c r="D6" s="128"/>
    </row>
    <row r="9" spans="1:5" ht="15" customHeight="1" x14ac:dyDescent="0.25">
      <c r="A9" s="89" t="s">
        <v>17</v>
      </c>
      <c r="B9" s="24" t="s">
        <v>8</v>
      </c>
      <c r="C9" s="24" t="s">
        <v>11</v>
      </c>
      <c r="D9" s="11" t="s">
        <v>14</v>
      </c>
      <c r="E9" s="11" t="s">
        <v>94</v>
      </c>
    </row>
    <row r="10" spans="1:5" ht="15" customHeight="1" x14ac:dyDescent="0.25">
      <c r="A10" s="131" t="s">
        <v>19</v>
      </c>
      <c r="B10" s="131"/>
      <c r="C10" s="131"/>
      <c r="D10" s="131"/>
      <c r="E10" s="11"/>
    </row>
    <row r="11" spans="1:5" ht="15.75" customHeight="1" x14ac:dyDescent="0.25">
      <c r="A11" s="103">
        <v>44354</v>
      </c>
      <c r="B11" s="95">
        <v>500</v>
      </c>
      <c r="C11" s="101" t="s">
        <v>96</v>
      </c>
      <c r="D11" s="104" t="s">
        <v>12</v>
      </c>
      <c r="E11" s="106" t="s">
        <v>95</v>
      </c>
    </row>
    <row r="12" spans="1:5" ht="15.75" customHeight="1" x14ac:dyDescent="0.25">
      <c r="A12" s="94">
        <v>44354</v>
      </c>
      <c r="B12" s="95">
        <v>200</v>
      </c>
      <c r="C12" s="102" t="s">
        <v>97</v>
      </c>
      <c r="D12" s="91" t="s">
        <v>12</v>
      </c>
      <c r="E12" s="106" t="s">
        <v>95</v>
      </c>
    </row>
    <row r="13" spans="1:5" ht="15.75" customHeight="1" x14ac:dyDescent="0.25">
      <c r="A13" s="94">
        <v>44355</v>
      </c>
      <c r="B13" s="95">
        <v>5000</v>
      </c>
      <c r="C13" s="102" t="s">
        <v>98</v>
      </c>
      <c r="D13" s="91" t="s">
        <v>12</v>
      </c>
      <c r="E13" s="106" t="s">
        <v>95</v>
      </c>
    </row>
    <row r="14" spans="1:5" ht="15.75" customHeight="1" x14ac:dyDescent="0.25">
      <c r="A14" s="94">
        <v>44355</v>
      </c>
      <c r="B14" s="95">
        <v>300</v>
      </c>
      <c r="C14" s="102" t="s">
        <v>99</v>
      </c>
      <c r="D14" s="91" t="s">
        <v>12</v>
      </c>
      <c r="E14" s="106" t="s">
        <v>95</v>
      </c>
    </row>
    <row r="15" spans="1:5" ht="15.75" customHeight="1" x14ac:dyDescent="0.25">
      <c r="A15" s="94">
        <v>44356</v>
      </c>
      <c r="B15" s="95">
        <v>500</v>
      </c>
      <c r="C15" s="102" t="s">
        <v>100</v>
      </c>
      <c r="D15" s="91" t="s">
        <v>12</v>
      </c>
      <c r="E15" s="106" t="s">
        <v>95</v>
      </c>
    </row>
    <row r="16" spans="1:5" ht="15.75" customHeight="1" x14ac:dyDescent="0.25">
      <c r="A16" s="94">
        <v>44357</v>
      </c>
      <c r="B16" s="95">
        <v>500</v>
      </c>
      <c r="C16" s="102" t="s">
        <v>101</v>
      </c>
      <c r="D16" s="91" t="s">
        <v>12</v>
      </c>
      <c r="E16" s="106" t="s">
        <v>95</v>
      </c>
    </row>
    <row r="17" spans="1:5" ht="15.75" customHeight="1" x14ac:dyDescent="0.25">
      <c r="A17" s="94">
        <v>44357</v>
      </c>
      <c r="B17" s="95">
        <v>500</v>
      </c>
      <c r="C17" s="102" t="s">
        <v>102</v>
      </c>
      <c r="D17" s="91" t="s">
        <v>12</v>
      </c>
      <c r="E17" s="106" t="s">
        <v>95</v>
      </c>
    </row>
    <row r="18" spans="1:5" ht="15.75" customHeight="1" x14ac:dyDescent="0.25">
      <c r="A18" s="94">
        <v>44372</v>
      </c>
      <c r="B18" s="95">
        <v>100</v>
      </c>
      <c r="C18" s="102" t="s">
        <v>103</v>
      </c>
      <c r="D18" s="91" t="s">
        <v>12</v>
      </c>
      <c r="E18" s="106"/>
    </row>
    <row r="19" spans="1:5" ht="15.75" customHeight="1" x14ac:dyDescent="0.25">
      <c r="A19" s="94">
        <v>44372</v>
      </c>
      <c r="B19" s="95">
        <v>100</v>
      </c>
      <c r="C19" s="102" t="s">
        <v>104</v>
      </c>
      <c r="D19" s="91" t="s">
        <v>12</v>
      </c>
      <c r="E19" s="106"/>
    </row>
    <row r="20" spans="1:5" ht="15.75" customHeight="1" x14ac:dyDescent="0.25">
      <c r="A20" s="94">
        <v>44375</v>
      </c>
      <c r="B20" s="95">
        <v>500</v>
      </c>
      <c r="C20" s="102" t="s">
        <v>105</v>
      </c>
      <c r="D20" s="91" t="s">
        <v>12</v>
      </c>
      <c r="E20" s="106"/>
    </row>
    <row r="21" spans="1:5" ht="15" customHeight="1" x14ac:dyDescent="0.25">
      <c r="A21" s="44" t="s">
        <v>10</v>
      </c>
      <c r="B21" s="56">
        <f>SUM(B11:B20)</f>
        <v>8200</v>
      </c>
      <c r="C21" s="132"/>
      <c r="D21" s="133"/>
      <c r="E21" s="106"/>
    </row>
    <row r="22" spans="1:5" ht="15" customHeight="1" x14ac:dyDescent="0.25">
      <c r="A22" s="134"/>
      <c r="B22" s="135"/>
      <c r="C22" s="135"/>
      <c r="D22" s="136"/>
      <c r="E22" s="11"/>
    </row>
    <row r="23" spans="1:5" ht="15" customHeight="1" x14ac:dyDescent="0.25">
      <c r="A23" s="137" t="s">
        <v>109</v>
      </c>
      <c r="B23" s="137"/>
      <c r="C23" s="137"/>
      <c r="D23" s="137"/>
      <c r="E23" s="11"/>
    </row>
    <row r="24" spans="1:5" ht="15" customHeight="1" x14ac:dyDescent="0.25">
      <c r="A24" s="65" t="s">
        <v>111</v>
      </c>
      <c r="B24" s="107">
        <v>14470.6</v>
      </c>
      <c r="C24" s="129" t="s">
        <v>110</v>
      </c>
      <c r="D24" s="129"/>
      <c r="E24" s="106"/>
    </row>
    <row r="25" spans="1:5" ht="15" customHeight="1" x14ac:dyDescent="0.25">
      <c r="A25" s="108" t="s">
        <v>10</v>
      </c>
      <c r="B25" s="109">
        <f>SUM(B24:B24)</f>
        <v>14470.6</v>
      </c>
      <c r="C25" s="130"/>
      <c r="D25" s="130"/>
      <c r="E25" s="106"/>
    </row>
    <row r="26" spans="1:5" ht="15" customHeight="1" x14ac:dyDescent="0.25">
      <c r="A26" s="31" t="s">
        <v>18</v>
      </c>
      <c r="B26" s="49">
        <f>B21+B25</f>
        <v>22670.6</v>
      </c>
      <c r="C26" s="7"/>
      <c r="D26" s="48"/>
      <c r="E26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C24:D24"/>
    <mergeCell ref="C25:D25"/>
    <mergeCell ref="A10:D10"/>
    <mergeCell ref="C21:D21"/>
    <mergeCell ref="A22:D22"/>
    <mergeCell ref="A23:D23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Расходы</vt:lpstr>
      <vt:lpstr>CHRONOPAY</vt:lpstr>
      <vt:lpstr>ROBOKASSA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2021-11-23T20:24:20Z</cp:lastPrinted>
  <dcterms:created xsi:type="dcterms:W3CDTF">2019-02-26T11:48:52Z</dcterms:created>
  <dcterms:modified xsi:type="dcterms:W3CDTF">2021-11-24T08:58:26Z</dcterms:modified>
  <cp:category/>
  <cp:contentStatus/>
</cp:coreProperties>
</file>