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Волонтеры - сделано\11.2021 Ирина Захарова\Финансовые отчеты\"/>
    </mc:Choice>
  </mc:AlternateContent>
  <bookViews>
    <workbookView xWindow="0" yWindow="0" windowWidth="24000" windowHeight="9030" tabRatio="649"/>
  </bookViews>
  <sheets>
    <sheet name="Отчет" sheetId="1" r:id="rId1"/>
    <sheet name="Расходы" sheetId="4" r:id="rId2"/>
    <sheet name="CHRONOPAY" sheetId="13" r:id="rId3"/>
    <sheet name="ROBOKASSA" sheetId="8" r:id="rId4"/>
    <sheet name="Сбербанк" sheetId="5" r:id="rId5"/>
    <sheet name="Инкассированные боксы" sheetId="14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C15" i="1" l="1"/>
  <c r="B12" i="14"/>
  <c r="B13" i="14" s="1"/>
  <c r="B30" i="4" l="1"/>
  <c r="C9" i="1" l="1"/>
  <c r="B21" i="5" l="1"/>
  <c r="B22" i="5" s="1"/>
  <c r="C14" i="1" s="1"/>
  <c r="B11" i="8" l="1"/>
  <c r="B38" i="13" l="1"/>
  <c r="B15" i="4" l="1"/>
  <c r="C19" i="1" s="1"/>
  <c r="B6" i="5" l="1"/>
  <c r="B6" i="13"/>
  <c r="B5" i="4"/>
  <c r="B18" i="4" l="1"/>
  <c r="C20" i="1" s="1"/>
  <c r="B22" i="4" l="1"/>
  <c r="C21" i="1" s="1"/>
  <c r="B11" i="4" l="1"/>
  <c r="C18" i="1" s="1"/>
  <c r="B31" i="4" l="1"/>
  <c r="B32" i="4" s="1"/>
  <c r="B16" i="5" l="1"/>
  <c r="C12" i="1" l="1"/>
  <c r="C13" i="1" l="1"/>
  <c r="C11" i="1" s="1"/>
  <c r="C22" i="1" l="1"/>
  <c r="C17" i="1" l="1"/>
  <c r="C24" i="1" s="1"/>
</calcChain>
</file>

<file path=xl/sharedStrings.xml><?xml version="1.0" encoding="utf-8"?>
<sst xmlns="http://schemas.openxmlformats.org/spreadsheetml/2006/main" count="200" uniqueCount="122">
  <si>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</si>
  <si>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</si>
  <si>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</si>
  <si>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</si>
  <si>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</si>
  <si>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</si>
  <si>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</si>
  <si>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</si>
  <si>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</si>
  <si>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</si>
  <si>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</si>
  <si>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</si>
  <si>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</si>
  <si>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</si>
  <si>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Зачислено на р/сч за вычетом комиссии оператора (2,8%)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</si>
  <si>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</si>
  <si>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</si>
  <si>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</si>
  <si>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</si>
  <si>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</si>
  <si>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Комиссия банка</t>
  </si>
  <si>
    <t>Расходы на аренду</t>
  </si>
  <si>
    <t>Расходы на услуги связи</t>
  </si>
  <si>
    <t>Почтовые расходы</t>
  </si>
  <si>
    <t>Расходы на рекламу</t>
  </si>
  <si>
    <t>Расходы на канцелярские  и хозяйственные товары</t>
  </si>
  <si>
    <t>«Помощь бездомным беспородным животным»</t>
  </si>
  <si>
    <t>за июль 2021 года</t>
  </si>
  <si>
    <t>Остаток средств на 01.07.2021</t>
  </si>
  <si>
    <t>Общая сумма поступлений за июль 2021г.</t>
  </si>
  <si>
    <t>Произведенные расходы за июль  2021г.</t>
  </si>
  <si>
    <t>Остаток средств на 31.07.2021</t>
  </si>
  <si>
    <t>Июль 2021 г.</t>
  </si>
  <si>
    <t xml:space="preserve">Программа "Меньше бездомных" </t>
  </si>
  <si>
    <t>Программа "Город без жесткости"</t>
  </si>
  <si>
    <t>Программа "Меньше бездомных"</t>
  </si>
  <si>
    <t>Пожертвования на сайте https://less-homeless.com/</t>
  </si>
  <si>
    <t>через платёжную систему CHRONOPAY</t>
  </si>
  <si>
    <t>Дата пожертвования</t>
  </si>
  <si>
    <t>Анна</t>
  </si>
  <si>
    <t>Анастасия</t>
  </si>
  <si>
    <t>Валентина</t>
  </si>
  <si>
    <t>Лариса</t>
  </si>
  <si>
    <t>мария</t>
  </si>
  <si>
    <t>Мария</t>
  </si>
  <si>
    <t>31.07.2021, 11:51</t>
  </si>
  <si>
    <t>30.07.2021, 23:36</t>
  </si>
  <si>
    <t>29.07.2021, 15:36</t>
  </si>
  <si>
    <t>28.07.2021, 09:36</t>
  </si>
  <si>
    <t>27.07.2021, 23:36</t>
  </si>
  <si>
    <t>25.07.2021, 18:36</t>
  </si>
  <si>
    <t>25.07.2021, 14:36</t>
  </si>
  <si>
    <t>24.07.2021, 00:39</t>
  </si>
  <si>
    <t>23.07.2021, 15:36</t>
  </si>
  <si>
    <t>19.07.2021, 21:42</t>
  </si>
  <si>
    <t>19.07.2021, 17:36</t>
  </si>
  <si>
    <t>17.07.2021, 09:37</t>
  </si>
  <si>
    <t>15.07.2021, 21:36</t>
  </si>
  <si>
    <t>15.07.2021, 09:37</t>
  </si>
  <si>
    <t>12.07.2021, 18:21</t>
  </si>
  <si>
    <t>12.07.2021, 16:36</t>
  </si>
  <si>
    <t>09.07.2021, 20:37</t>
  </si>
  <si>
    <t>08.07.2021, 23:36</t>
  </si>
  <si>
    <t>07.07.2021, 17:36</t>
  </si>
  <si>
    <t>07.07.2021, 16:36</t>
  </si>
  <si>
    <t>07.07.2021, 14:36</t>
  </si>
  <si>
    <t>03.07.2021, 23:46</t>
  </si>
  <si>
    <t>03.07.2021, 23:45</t>
  </si>
  <si>
    <t>03.07.2021, 21:45</t>
  </si>
  <si>
    <t>02.07.2021, 04:45</t>
  </si>
  <si>
    <t>01.07.2021, 16:44</t>
  </si>
  <si>
    <t>01.07.2021, 14:45</t>
  </si>
  <si>
    <t>Благотворительное пожертвование Старички в приюте</t>
  </si>
  <si>
    <t>Благотворительное пожертвование Город без жесткости</t>
  </si>
  <si>
    <t>Благотворительное пожертвование Лапкам нужен сайт</t>
  </si>
  <si>
    <t xml:space="preserve">Благотворитель </t>
  </si>
  <si>
    <t>23.07.2021, 12:33</t>
  </si>
  <si>
    <t>06.07.2021, 12:16</t>
  </si>
  <si>
    <t>Через платежную систему ROBOKASSA</t>
  </si>
  <si>
    <t>Через платежную систему CHRONOPAY</t>
  </si>
  <si>
    <t>Программа "Стерилизация"</t>
  </si>
  <si>
    <t>Адресность</t>
  </si>
  <si>
    <t>Василина Андреевна В.</t>
  </si>
  <si>
    <t>Антон Александрович Ш.</t>
  </si>
  <si>
    <t>Екатерина Васильевна Б.</t>
  </si>
  <si>
    <t>Раушан Тельмановна С.</t>
  </si>
  <si>
    <t>Оплата за за корм для собак Чикопи Дог 2 видов (Шейла и Мерлин) в  интернет-магазине зоотоваров «Старая ферма»</t>
  </si>
  <si>
    <t>Зачислено через платежную систему</t>
  </si>
  <si>
    <t>Прочие налоговые платежи</t>
  </si>
  <si>
    <t>Прочие поступления и благотворительные пожертвования</t>
  </si>
  <si>
    <t>Благотворительные пожертвования от</t>
  </si>
  <si>
    <t xml:space="preserve">Благотворительное пожертвование от </t>
  </si>
  <si>
    <t>Благотворительные пожертвования, собранные на портале моs.ru</t>
  </si>
  <si>
    <t>Программа "Старый друг" Проект "Уже дома"</t>
  </si>
  <si>
    <t xml:space="preserve">Поступления в  инкассированные боксы для денежных пожертвований </t>
  </si>
  <si>
    <t>в сети магазинов "Бетховен"</t>
  </si>
  <si>
    <t>В инкассированные боксы в сети Бетховен</t>
  </si>
  <si>
    <t>Ксения К.</t>
  </si>
  <si>
    <t>Екатерина Г.</t>
  </si>
  <si>
    <t>Надя А.</t>
  </si>
  <si>
    <t>Татьяна Р.</t>
  </si>
  <si>
    <t>М. Вячеслав</t>
  </si>
  <si>
    <t>Константин Б.</t>
  </si>
  <si>
    <t>Екатерина З.</t>
  </si>
  <si>
    <t>С. Харен</t>
  </si>
  <si>
    <t>Алина Б.</t>
  </si>
  <si>
    <t>А. Дамира</t>
  </si>
  <si>
    <t>Zhanna K.</t>
  </si>
  <si>
    <t>Екатерина А.</t>
  </si>
  <si>
    <t>Елена С.</t>
  </si>
  <si>
    <t>Кристина К.</t>
  </si>
  <si>
    <t>Х. Наталья</t>
  </si>
  <si>
    <t>G. Elena</t>
  </si>
  <si>
    <t>Наталья Б.</t>
  </si>
  <si>
    <t>V. MILANA</t>
  </si>
  <si>
    <t>Юрий К.</t>
  </si>
  <si>
    <t>Лариса П.</t>
  </si>
  <si>
    <t>Елена Т.</t>
  </si>
  <si>
    <t>Пожертвования на сайте  https://less-homeless.com/</t>
  </si>
  <si>
    <t xml:space="preserve">                                              через платёжную систему  ROBOKASSA</t>
  </si>
  <si>
    <t>Оплата за вет. услуги - стерилизация 4 кошек, кастрация 1 собак в Ветклиника «ВИВА»</t>
  </si>
  <si>
    <t>Программа "Старый друг", частично реализуемая на средства, полученные через платформу mos.ru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</si>
</sst>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4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164" fontId="7" fillId="2" borderId="3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11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6" fillId="4" borderId="12" xfId="0" applyNumberFormat="1" applyFont="1" applyFill="1" applyBorder="1" applyAlignment="1" applyProtection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165" fontId="12" fillId="4" borderId="11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166" fontId="12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1" fillId="4" borderId="11" xfId="0" applyNumberFormat="1" applyFont="1" applyFill="1" applyBorder="1" applyAlignment="1" applyProtection="1">
      <alignment horizontal="left" vertical="center" wrapText="1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4" fontId="17" fillId="5" borderId="11" xfId="0" applyNumberFormat="1" applyFont="1" applyFill="1" applyBorder="1" applyAlignment="1" applyProtection="1">
      <alignment horizontal="center" vertical="center" wrapText="1"/>
    </xf>
    <xf numFmtId="165" fontId="15" fillId="4" borderId="11" xfId="0" applyNumberFormat="1" applyFont="1" applyFill="1" applyBorder="1" applyAlignment="1" applyProtection="1">
      <alignment horizontal="center" vertical="center" wrapText="1"/>
    </xf>
    <xf numFmtId="0" fontId="20" fillId="5" borderId="11" xfId="0" applyFont="1" applyFill="1" applyBorder="1" applyAlignment="1" applyProtection="1">
      <alignment vertical="center" wrapText="1"/>
    </xf>
    <xf numFmtId="4" fontId="11" fillId="5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1" fillId="5" borderId="4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4" fontId="21" fillId="5" borderId="4" xfId="0" applyNumberFormat="1" applyFont="1" applyFill="1" applyBorder="1" applyAlignment="1">
      <alignment horizontal="center"/>
    </xf>
    <xf numFmtId="165" fontId="15" fillId="4" borderId="15" xfId="0" applyNumberFormat="1" applyFont="1" applyFill="1" applyBorder="1" applyAlignment="1" applyProtection="1">
      <alignment horizontal="center" vertical="center" wrapText="1"/>
    </xf>
    <xf numFmtId="0" fontId="11" fillId="4" borderId="15" xfId="0" applyNumberFormat="1" applyFont="1" applyFill="1" applyBorder="1" applyAlignment="1" applyProtection="1">
      <alignment horizontal="left" vertical="center" wrapText="1"/>
    </xf>
    <xf numFmtId="4" fontId="17" fillId="5" borderId="15" xfId="0" applyNumberFormat="1" applyFont="1" applyFill="1" applyBorder="1" applyAlignment="1" applyProtection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wrapText="1"/>
    </xf>
    <xf numFmtId="0" fontId="2" fillId="0" borderId="4" xfId="0" applyFont="1" applyBorder="1"/>
    <xf numFmtId="0" fontId="12" fillId="4" borderId="4" xfId="0" applyNumberFormat="1" applyFont="1" applyFill="1" applyBorder="1" applyAlignment="1" applyProtection="1">
      <alignment horizontal="left" vertical="center" wrapText="1"/>
    </xf>
    <xf numFmtId="165" fontId="11" fillId="4" borderId="4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4" fontId="12" fillId="4" borderId="15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165" fontId="15" fillId="4" borderId="16" xfId="0" applyNumberFormat="1" applyFont="1" applyFill="1" applyBorder="1" applyAlignment="1" applyProtection="1">
      <alignment horizontal="center" vertical="center" wrapText="1"/>
    </xf>
    <xf numFmtId="4" fontId="19" fillId="5" borderId="16" xfId="0" applyNumberFormat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11" fillId="4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left" wrapText="1"/>
    </xf>
    <xf numFmtId="0" fontId="2" fillId="0" borderId="3" xfId="0" applyFont="1" applyBorder="1"/>
    <xf numFmtId="0" fontId="0" fillId="0" borderId="4" xfId="0" applyFill="1" applyBorder="1" applyProtection="1"/>
    <xf numFmtId="4" fontId="12" fillId="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wrapText="1"/>
    </xf>
    <xf numFmtId="4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166" fontId="12" fillId="4" borderId="13" xfId="0" applyNumberFormat="1" applyFont="1" applyFill="1" applyBorder="1" applyAlignment="1" applyProtection="1">
      <alignment horizontal="center" vertical="center" wrapText="1"/>
    </xf>
    <xf numFmtId="166" fontId="12" fillId="4" borderId="16" xfId="0" applyNumberFormat="1" applyFont="1" applyFill="1" applyBorder="1" applyAlignment="1" applyProtection="1">
      <alignment horizontal="center" vertical="center" wrapText="1"/>
    </xf>
    <xf numFmtId="166" fontId="12" fillId="4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2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</cellXfs>
  <cellStyles count="2">
    <cellStyle name="Обычный" xfId="0" builtinId="0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6_financial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ходы"/>
      <sheetName val="CHRONOPAY"/>
      <sheetName val="ROBOKASSA"/>
      <sheetName val="Сбербанк"/>
      <sheetName val="PayPal"/>
      <sheetName val="Qiwi"/>
      <sheetName val="Смс"/>
    </sheetNames>
    <sheetDataSet>
      <sheetData sheetId="0">
        <row r="12">
          <cell r="C12">
            <v>22366</v>
          </cell>
        </row>
        <row r="23">
          <cell r="C23">
            <v>514146.88999999996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9"/>
  <sheetViews>
    <sheetView showGridLines="0" tabSelected="1" topLeftCell="A4" zoomScaleNormal="100" workbookViewId="0">
      <selection activeCell="A18" sqref="A18:B1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19" t="s">
        <v>0</v>
      </c>
      <c r="C1" s="119"/>
    </row>
    <row r="2" spans="1:5" ht="18.75" x14ac:dyDescent="0.3">
      <c r="B2" s="119" t="s">
        <v>26</v>
      </c>
      <c r="C2" s="119"/>
    </row>
    <row r="3" spans="1:5" ht="18.75" x14ac:dyDescent="0.3">
      <c r="B3" s="34"/>
      <c r="C3" s="34"/>
    </row>
    <row r="4" spans="1:5" ht="18.75" x14ac:dyDescent="0.3">
      <c r="B4" s="122" t="s">
        <v>1</v>
      </c>
      <c r="C4" s="122"/>
    </row>
    <row r="5" spans="1:5" ht="18.75" x14ac:dyDescent="0.3">
      <c r="B5" s="122" t="s">
        <v>2</v>
      </c>
      <c r="C5" s="122"/>
    </row>
    <row r="6" spans="1:5" ht="18.75" x14ac:dyDescent="0.25">
      <c r="B6" s="123" t="s">
        <v>27</v>
      </c>
      <c r="C6" s="123"/>
    </row>
    <row r="7" spans="1:5" ht="15" customHeight="1" x14ac:dyDescent="0.25">
      <c r="B7" s="35"/>
      <c r="C7" s="35"/>
    </row>
    <row r="9" spans="1:5" ht="15" customHeight="1" x14ac:dyDescent="0.25">
      <c r="A9" s="120" t="s">
        <v>28</v>
      </c>
      <c r="B9" s="121"/>
      <c r="C9" s="43">
        <f>[1]Отчет!$C$23</f>
        <v>514146.88999999996</v>
      </c>
      <c r="E9" s="15"/>
    </row>
    <row r="10" spans="1:5" ht="15" customHeight="1" x14ac:dyDescent="0.25">
      <c r="C10" s="11"/>
      <c r="E10" s="15"/>
    </row>
    <row r="11" spans="1:5" ht="15" customHeight="1" x14ac:dyDescent="0.25">
      <c r="A11" s="120" t="s">
        <v>29</v>
      </c>
      <c r="B11" s="121"/>
      <c r="C11" s="44">
        <f>SUM(C12:C16)</f>
        <v>44264</v>
      </c>
    </row>
    <row r="12" spans="1:5" ht="15" customHeight="1" x14ac:dyDescent="0.25">
      <c r="A12" s="124" t="s">
        <v>79</v>
      </c>
      <c r="B12" s="125"/>
      <c r="C12" s="12">
        <f>CHRONOPAY!B38</f>
        <v>15266</v>
      </c>
    </row>
    <row r="13" spans="1:5" ht="15" customHeight="1" x14ac:dyDescent="0.25">
      <c r="A13" s="124" t="s">
        <v>78</v>
      </c>
      <c r="B13" s="125"/>
      <c r="C13" s="41">
        <f>ROBOKASSA!B11</f>
        <v>3200</v>
      </c>
    </row>
    <row r="14" spans="1:5" s="67" customFormat="1" ht="15" customHeight="1" x14ac:dyDescent="0.25">
      <c r="A14" s="7" t="s">
        <v>3</v>
      </c>
      <c r="B14" s="7"/>
      <c r="C14" s="12">
        <f>Сбербанк!B22</f>
        <v>23898</v>
      </c>
    </row>
    <row r="15" spans="1:5" ht="15" customHeight="1" x14ac:dyDescent="0.25">
      <c r="A15" s="7" t="s">
        <v>96</v>
      </c>
      <c r="B15" s="7"/>
      <c r="C15" s="12">
        <f>'Инкассированные боксы'!B13</f>
        <v>1900</v>
      </c>
    </row>
    <row r="16" spans="1:5" ht="15" customHeight="1" x14ac:dyDescent="0.25">
      <c r="A16" s="9"/>
      <c r="B16" s="9"/>
      <c r="C16" s="13"/>
    </row>
    <row r="17" spans="1:5" ht="15" customHeight="1" x14ac:dyDescent="0.25">
      <c r="A17" s="120" t="s">
        <v>30</v>
      </c>
      <c r="B17" s="121"/>
      <c r="C17" s="43">
        <f>SUM(C18:C22)</f>
        <v>19389.96</v>
      </c>
    </row>
    <row r="18" spans="1:5" ht="30" customHeight="1" x14ac:dyDescent="0.25">
      <c r="A18" s="143" t="s">
        <v>121</v>
      </c>
      <c r="B18" s="144"/>
      <c r="C18" s="14">
        <f>Расходы!B11</f>
        <v>5513</v>
      </c>
    </row>
    <row r="19" spans="1:5" ht="21.95" customHeight="1" x14ac:dyDescent="0.25">
      <c r="A19" s="126" t="s">
        <v>80</v>
      </c>
      <c r="B19" s="127"/>
      <c r="C19" s="14">
        <f>Расходы!B15</f>
        <v>12000</v>
      </c>
    </row>
    <row r="20" spans="1:5" ht="16.5" customHeight="1" x14ac:dyDescent="0.25">
      <c r="A20" s="126" t="s">
        <v>35</v>
      </c>
      <c r="B20" s="127"/>
      <c r="C20" s="14">
        <f>Расходы!B18</f>
        <v>0</v>
      </c>
    </row>
    <row r="21" spans="1:5" ht="29.25" customHeight="1" x14ac:dyDescent="0.25">
      <c r="A21" s="126" t="s">
        <v>34</v>
      </c>
      <c r="B21" s="127"/>
      <c r="C21" s="14">
        <f>Расходы!B22</f>
        <v>0</v>
      </c>
    </row>
    <row r="22" spans="1:5" ht="15" customHeight="1" x14ac:dyDescent="0.25">
      <c r="A22" s="7" t="s">
        <v>4</v>
      </c>
      <c r="B22" s="8"/>
      <c r="C22" s="14">
        <f>Расходы!B31</f>
        <v>1876.96</v>
      </c>
      <c r="D22" s="60"/>
    </row>
    <row r="23" spans="1:5" ht="15" customHeight="1" x14ac:dyDescent="0.25">
      <c r="C23" s="11"/>
      <c r="D23" s="60"/>
      <c r="E23" s="60"/>
    </row>
    <row r="24" spans="1:5" ht="15" customHeight="1" x14ac:dyDescent="0.25">
      <c r="A24" s="120" t="s">
        <v>31</v>
      </c>
      <c r="B24" s="121"/>
      <c r="C24" s="43">
        <f>C9+C11-C17</f>
        <v>539020.92999999993</v>
      </c>
      <c r="E24" s="15"/>
    </row>
    <row r="25" spans="1:5" x14ac:dyDescent="0.25">
      <c r="C25" s="23"/>
    </row>
    <row r="26" spans="1:5" x14ac:dyDescent="0.25">
      <c r="E26" s="15"/>
    </row>
    <row r="27" spans="1:5" x14ac:dyDescent="0.25">
      <c r="C27" s="23"/>
    </row>
    <row r="28" spans="1:5" x14ac:dyDescent="0.25">
      <c r="E28" s="15"/>
    </row>
    <row r="29" spans="1:5" x14ac:dyDescent="0.25">
      <c r="C29" s="24"/>
    </row>
  </sheetData>
  <sheetProtection formatCells="0" formatColumns="0" formatRows="0" insertColumns="0" insertRows="0" insertHyperlinks="0" deleteColumns="0" deleteRows="0" sort="0" autoFilter="0" pivotTables="0"/>
  <mergeCells count="15">
    <mergeCell ref="A24:B24"/>
    <mergeCell ref="A11:B11"/>
    <mergeCell ref="A13:B13"/>
    <mergeCell ref="B5:C5"/>
    <mergeCell ref="A12:B12"/>
    <mergeCell ref="A20:B20"/>
    <mergeCell ref="A21:B21"/>
    <mergeCell ref="A19:B19"/>
    <mergeCell ref="A18:B18"/>
    <mergeCell ref="B1:C1"/>
    <mergeCell ref="A17:B17"/>
    <mergeCell ref="B4:C4"/>
    <mergeCell ref="B2:C2"/>
    <mergeCell ref="B6:C6"/>
    <mergeCell ref="A9:B9"/>
  </mergeCells>
  <pageMargins left="0.7" right="0.7" top="0.75" bottom="0.75" header="0.3" footer="0.3"/>
  <pageSetup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2"/>
  <sheetViews>
    <sheetView showGridLines="0" topLeftCell="A7" zoomScaleNormal="100" workbookViewId="0">
      <selection activeCell="C20" sqref="C20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05.5703125" customWidth="1"/>
    <col min="4" max="209" width="8.85546875" customWidth="1"/>
  </cols>
  <sheetData>
    <row r="1" spans="1:3" ht="18.75" x14ac:dyDescent="0.3">
      <c r="B1" s="119" t="s">
        <v>0</v>
      </c>
      <c r="C1" s="119"/>
    </row>
    <row r="2" spans="1:3" ht="18.75" x14ac:dyDescent="0.3">
      <c r="B2" s="119" t="s">
        <v>26</v>
      </c>
      <c r="C2" s="119"/>
    </row>
    <row r="3" spans="1:3" ht="18.75" x14ac:dyDescent="0.3">
      <c r="B3" s="122"/>
      <c r="C3" s="122"/>
    </row>
    <row r="4" spans="1:3" ht="18.75" x14ac:dyDescent="0.3">
      <c r="A4" s="1" t="s">
        <v>5</v>
      </c>
      <c r="B4" s="122" t="s">
        <v>6</v>
      </c>
      <c r="C4" s="122"/>
    </row>
    <row r="5" spans="1:3" ht="18.75" x14ac:dyDescent="0.25">
      <c r="B5" s="123" t="str">
        <f>Отчет!B6</f>
        <v>за июль 2021 года</v>
      </c>
      <c r="C5" s="123"/>
    </row>
    <row r="6" spans="1:3" ht="15.75" x14ac:dyDescent="0.25">
      <c r="B6" s="3"/>
      <c r="C6" s="4"/>
    </row>
    <row r="8" spans="1:3" ht="15" customHeight="1" x14ac:dyDescent="0.25">
      <c r="A8" s="29" t="s">
        <v>7</v>
      </c>
      <c r="B8" s="6" t="s">
        <v>8</v>
      </c>
      <c r="C8" s="30" t="s">
        <v>9</v>
      </c>
    </row>
    <row r="9" spans="1:3" ht="15" customHeight="1" x14ac:dyDescent="0.25">
      <c r="A9" s="75" t="s">
        <v>93</v>
      </c>
      <c r="B9" s="76"/>
      <c r="C9" s="77"/>
    </row>
    <row r="10" spans="1:3" s="67" customFormat="1" ht="15" customHeight="1" x14ac:dyDescent="0.25">
      <c r="A10" s="55">
        <v>44408</v>
      </c>
      <c r="B10" s="55">
        <v>5513</v>
      </c>
      <c r="C10" s="55" t="s">
        <v>86</v>
      </c>
    </row>
    <row r="11" spans="1:3" ht="15" customHeight="1" x14ac:dyDescent="0.25">
      <c r="A11" s="101" t="s">
        <v>10</v>
      </c>
      <c r="B11" s="102">
        <f>SUM(B10:B10)</f>
        <v>5513</v>
      </c>
      <c r="C11" s="103"/>
    </row>
    <row r="12" spans="1:3" ht="15" customHeight="1" x14ac:dyDescent="0.25">
      <c r="A12" s="68" t="s">
        <v>80</v>
      </c>
      <c r="B12" s="69"/>
      <c r="C12" s="82"/>
    </row>
    <row r="13" spans="1:3" s="67" customFormat="1" ht="15" customHeight="1" x14ac:dyDescent="0.25">
      <c r="A13" s="55">
        <v>44383</v>
      </c>
      <c r="B13" s="25">
        <v>12000</v>
      </c>
      <c r="C13" s="92" t="s">
        <v>120</v>
      </c>
    </row>
    <row r="14" spans="1:3" s="67" customFormat="1" ht="15" customHeight="1" x14ac:dyDescent="0.25">
      <c r="A14" s="55"/>
      <c r="B14" s="55"/>
      <c r="C14" s="55"/>
    </row>
    <row r="15" spans="1:3" s="22" customFormat="1" ht="15" customHeight="1" x14ac:dyDescent="0.25">
      <c r="A15" s="79" t="s">
        <v>10</v>
      </c>
      <c r="B15" s="78">
        <f>SUM(B13:B14)</f>
        <v>12000</v>
      </c>
      <c r="C15" s="80"/>
    </row>
    <row r="16" spans="1:3" s="22" customFormat="1" ht="15" customHeight="1" x14ac:dyDescent="0.25">
      <c r="A16" s="72" t="s">
        <v>33</v>
      </c>
      <c r="B16" s="73"/>
      <c r="C16" s="74"/>
    </row>
    <row r="17" spans="1:3" s="22" customFormat="1" ht="15" customHeight="1" x14ac:dyDescent="0.25">
      <c r="A17" s="66"/>
      <c r="B17" s="25"/>
      <c r="C17" s="98"/>
    </row>
    <row r="18" spans="1:3" s="22" customFormat="1" ht="15" customHeight="1" x14ac:dyDescent="0.25">
      <c r="A18" s="86"/>
      <c r="B18" s="88">
        <f>SUM(B17:B17)</f>
        <v>0</v>
      </c>
      <c r="C18" s="87"/>
    </row>
    <row r="19" spans="1:3" s="22" customFormat="1" ht="15" customHeight="1" x14ac:dyDescent="0.25">
      <c r="A19" s="31" t="s">
        <v>34</v>
      </c>
      <c r="B19" s="32"/>
      <c r="C19" s="33"/>
    </row>
    <row r="20" spans="1:3" s="22" customFormat="1" ht="15" customHeight="1" x14ac:dyDescent="0.25">
      <c r="A20" s="66"/>
      <c r="B20" s="99"/>
      <c r="C20" s="87"/>
    </row>
    <row r="21" spans="1:3" s="22" customFormat="1" ht="15" customHeight="1" x14ac:dyDescent="0.25">
      <c r="A21" s="66"/>
      <c r="B21" s="85"/>
      <c r="C21" s="95"/>
    </row>
    <row r="22" spans="1:3" s="64" customFormat="1" ht="15.75" customHeight="1" x14ac:dyDescent="0.25">
      <c r="A22" s="79" t="s">
        <v>10</v>
      </c>
      <c r="B22" s="78">
        <f>SUM(B20:B21)</f>
        <v>0</v>
      </c>
      <c r="C22" s="71"/>
    </row>
    <row r="23" spans="1:3" ht="15" customHeight="1" x14ac:dyDescent="0.25">
      <c r="A23" s="75" t="s">
        <v>4</v>
      </c>
      <c r="B23" s="37"/>
      <c r="C23" s="77"/>
    </row>
    <row r="24" spans="1:3" x14ac:dyDescent="0.25">
      <c r="A24" s="128" t="s">
        <v>32</v>
      </c>
      <c r="B24" s="81"/>
      <c r="C24" s="84" t="s">
        <v>22</v>
      </c>
    </row>
    <row r="25" spans="1:3" s="67" customFormat="1" x14ac:dyDescent="0.25">
      <c r="A25" s="129"/>
      <c r="B25" s="81"/>
      <c r="C25" s="84" t="s">
        <v>23</v>
      </c>
    </row>
    <row r="26" spans="1:3" x14ac:dyDescent="0.25">
      <c r="A26" s="129"/>
      <c r="B26" s="81"/>
      <c r="C26" s="84" t="s">
        <v>21</v>
      </c>
    </row>
    <row r="27" spans="1:3" s="67" customFormat="1" x14ac:dyDescent="0.25">
      <c r="A27" s="129"/>
      <c r="B27" s="81"/>
      <c r="C27" s="84" t="s">
        <v>24</v>
      </c>
    </row>
    <row r="28" spans="1:3" s="67" customFormat="1" x14ac:dyDescent="0.25">
      <c r="A28" s="129"/>
      <c r="B28" s="81"/>
      <c r="C28" s="84" t="s">
        <v>25</v>
      </c>
    </row>
    <row r="29" spans="1:3" x14ac:dyDescent="0.25">
      <c r="A29" s="129"/>
      <c r="B29" s="85">
        <v>1000</v>
      </c>
      <c r="C29" s="83" t="s">
        <v>88</v>
      </c>
    </row>
    <row r="30" spans="1:3" x14ac:dyDescent="0.25">
      <c r="A30" s="130"/>
      <c r="B30" s="81">
        <f>2.85+295+442.71+136.4</f>
        <v>876.95999999999992</v>
      </c>
      <c r="C30" s="84" t="s">
        <v>20</v>
      </c>
    </row>
    <row r="31" spans="1:3" x14ac:dyDescent="0.25">
      <c r="A31" s="51" t="s">
        <v>10</v>
      </c>
      <c r="B31" s="59">
        <f>SUM(B24:B30)</f>
        <v>1876.96</v>
      </c>
      <c r="C31" s="52"/>
    </row>
    <row r="32" spans="1:3" x14ac:dyDescent="0.25">
      <c r="A32" s="63" t="s">
        <v>18</v>
      </c>
      <c r="B32" s="36">
        <f>B11+B15+B18+B22++B31</f>
        <v>19389.96</v>
      </c>
      <c r="C32" s="45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6">
    <mergeCell ref="A24:A30"/>
    <mergeCell ref="B1:C1"/>
    <mergeCell ref="B2:C2"/>
    <mergeCell ref="B3:C3"/>
    <mergeCell ref="B4:C4"/>
    <mergeCell ref="B5:C5"/>
  </mergeCells>
  <conditionalFormatting sqref="C22 C30 C24:C25">
    <cfRule type="containsText" dxfId="14" priority="304" operator="containsText" text="стерилизация">
      <formula>NOT(ISERROR(SEARCH("стерилизация",C22)))</formula>
    </cfRule>
    <cfRule type="containsText" dxfId="13" priority="305" operator="containsText" text="стерилизация">
      <formula>NOT(ISERROR(SEARCH("стерилизация",C22)))</formula>
    </cfRule>
    <cfRule type="containsText" dxfId="12" priority="306" operator="containsText" text="лечение">
      <formula>NOT(ISERROR(SEARCH("лечение",C22)))</formula>
    </cfRule>
  </conditionalFormatting>
  <conditionalFormatting sqref="C18">
    <cfRule type="containsText" dxfId="11" priority="181" operator="containsText" text="стерилизация">
      <formula>NOT(ISERROR(SEARCH("стерилизация",C18)))</formula>
    </cfRule>
    <cfRule type="containsText" dxfId="10" priority="182" operator="containsText" text="стерилизация">
      <formula>NOT(ISERROR(SEARCH("стерилизация",C18)))</formula>
    </cfRule>
    <cfRule type="containsText" dxfId="9" priority="183" operator="containsText" text="лечение">
      <formula>NOT(ISERROR(SEARCH("лечение",C18)))</formula>
    </cfRule>
  </conditionalFormatting>
  <conditionalFormatting sqref="C29">
    <cfRule type="containsText" dxfId="8" priority="67" operator="containsText" text="стерилизация">
      <formula>NOT(ISERROR(SEARCH("стерилизация",C29)))</formula>
    </cfRule>
    <cfRule type="containsText" dxfId="7" priority="68" operator="containsText" text="стерилизация">
      <formula>NOT(ISERROR(SEARCH("стерилизация",C29)))</formula>
    </cfRule>
    <cfRule type="containsText" dxfId="6" priority="69" operator="containsText" text="лечение">
      <formula>NOT(ISERROR(SEARCH("лечение",C29)))</formula>
    </cfRule>
  </conditionalFormatting>
  <conditionalFormatting sqref="C26:C27">
    <cfRule type="containsText" dxfId="5" priority="28" operator="containsText" text="стерилизация">
      <formula>NOT(ISERROR(SEARCH("стерилизация",C26)))</formula>
    </cfRule>
    <cfRule type="containsText" dxfId="4" priority="29" operator="containsText" text="стерилизация">
      <formula>NOT(ISERROR(SEARCH("стерилизация",C26)))</formula>
    </cfRule>
    <cfRule type="containsText" dxfId="3" priority="30" operator="containsText" text="лечение">
      <formula>NOT(ISERROR(SEARCH("лечение",C26)))</formula>
    </cfRule>
  </conditionalFormatting>
  <conditionalFormatting sqref="C28">
    <cfRule type="containsText" dxfId="2" priority="1" operator="containsText" text="стерилизация">
      <formula>NOT(ISERROR(SEARCH("стерилизация",C28)))</formula>
    </cfRule>
    <cfRule type="containsText" dxfId="1" priority="2" operator="containsText" text="стерилизация">
      <formula>NOT(ISERROR(SEARCH("стерилизация",C28)))</formula>
    </cfRule>
    <cfRule type="containsText" dxfId="0" priority="3" operator="containsText" text="лечение">
      <formula>NOT(ISERROR(SEARCH("лечение",C28)))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2"/>
  <sheetViews>
    <sheetView showGridLines="0" workbookViewId="0">
      <selection activeCell="B7" sqref="B1:B1048576"/>
    </sheetView>
  </sheetViews>
  <sheetFormatPr defaultColWidth="11.42578125" defaultRowHeight="15" x14ac:dyDescent="0.25"/>
  <cols>
    <col min="1" max="1" width="24.85546875" style="1" customWidth="1"/>
    <col min="2" max="2" width="17.7109375" style="49" customWidth="1"/>
    <col min="3" max="3" width="28.28515625" style="5" customWidth="1"/>
    <col min="4" max="4" width="58.7109375" customWidth="1"/>
    <col min="5" max="251" width="8.85546875" customWidth="1"/>
  </cols>
  <sheetData>
    <row r="1" spans="1:4" ht="18.75" x14ac:dyDescent="0.3">
      <c r="B1" s="131" t="s">
        <v>0</v>
      </c>
      <c r="C1" s="131"/>
      <c r="D1" s="131"/>
    </row>
    <row r="2" spans="1:4" ht="18.75" x14ac:dyDescent="0.3">
      <c r="B2" s="131" t="s">
        <v>26</v>
      </c>
      <c r="C2" s="131"/>
      <c r="D2" s="131"/>
    </row>
    <row r="3" spans="1:4" ht="18" customHeight="1" x14ac:dyDescent="0.3">
      <c r="B3" s="48"/>
      <c r="C3" s="40"/>
    </row>
    <row r="4" spans="1:4" ht="18.75" x14ac:dyDescent="0.25">
      <c r="B4" s="132" t="s">
        <v>36</v>
      </c>
      <c r="C4" s="132"/>
      <c r="D4" s="132"/>
    </row>
    <row r="5" spans="1:4" ht="18.75" x14ac:dyDescent="0.25">
      <c r="B5" s="132" t="s">
        <v>37</v>
      </c>
      <c r="C5" s="132"/>
      <c r="D5" s="132"/>
    </row>
    <row r="6" spans="1:4" ht="18.75" x14ac:dyDescent="0.3">
      <c r="B6" s="133" t="str">
        <f>Отчет!B6</f>
        <v>за июль 2021 года</v>
      </c>
      <c r="C6" s="134"/>
      <c r="D6" s="134"/>
    </row>
    <row r="8" spans="1:4" x14ac:dyDescent="0.25">
      <c r="A8" s="16" t="s">
        <v>38</v>
      </c>
      <c r="B8" s="17" t="s">
        <v>8</v>
      </c>
      <c r="C8" s="21" t="s">
        <v>11</v>
      </c>
      <c r="D8" s="10" t="s">
        <v>9</v>
      </c>
    </row>
    <row r="9" spans="1:4" s="67" customFormat="1" x14ac:dyDescent="0.25">
      <c r="A9" s="27" t="s">
        <v>45</v>
      </c>
      <c r="B9" s="53">
        <v>4100</v>
      </c>
      <c r="C9" s="28" t="s">
        <v>97</v>
      </c>
      <c r="D9" s="100" t="s">
        <v>12</v>
      </c>
    </row>
    <row r="10" spans="1:4" s="67" customFormat="1" x14ac:dyDescent="0.25">
      <c r="A10" s="27" t="s">
        <v>46</v>
      </c>
      <c r="B10" s="53">
        <v>500</v>
      </c>
      <c r="C10" s="28" t="s">
        <v>98</v>
      </c>
      <c r="D10" s="100" t="s">
        <v>12</v>
      </c>
    </row>
    <row r="11" spans="1:4" s="67" customFormat="1" x14ac:dyDescent="0.25">
      <c r="A11" s="27" t="s">
        <v>47</v>
      </c>
      <c r="B11" s="53">
        <v>360</v>
      </c>
      <c r="C11" s="28" t="s">
        <v>99</v>
      </c>
      <c r="D11" s="100" t="s">
        <v>12</v>
      </c>
    </row>
    <row r="12" spans="1:4" s="67" customFormat="1" x14ac:dyDescent="0.25">
      <c r="A12" s="27" t="s">
        <v>48</v>
      </c>
      <c r="B12" s="53">
        <v>1000</v>
      </c>
      <c r="C12" s="28" t="s">
        <v>100</v>
      </c>
      <c r="D12" s="100" t="s">
        <v>12</v>
      </c>
    </row>
    <row r="13" spans="1:4" s="67" customFormat="1" x14ac:dyDescent="0.25">
      <c r="A13" s="27" t="s">
        <v>49</v>
      </c>
      <c r="B13" s="53">
        <v>300</v>
      </c>
      <c r="C13" s="28" t="s">
        <v>101</v>
      </c>
      <c r="D13" s="100" t="s">
        <v>12</v>
      </c>
    </row>
    <row r="14" spans="1:4" s="67" customFormat="1" x14ac:dyDescent="0.25">
      <c r="A14" s="27" t="s">
        <v>50</v>
      </c>
      <c r="B14" s="53">
        <v>200</v>
      </c>
      <c r="C14" s="28" t="s">
        <v>102</v>
      </c>
      <c r="D14" s="108" t="s">
        <v>73</v>
      </c>
    </row>
    <row r="15" spans="1:4" s="67" customFormat="1" x14ac:dyDescent="0.25">
      <c r="A15" s="27" t="s">
        <v>50</v>
      </c>
      <c r="B15" s="53">
        <v>200</v>
      </c>
      <c r="C15" s="28" t="s">
        <v>102</v>
      </c>
      <c r="D15" s="100" t="s">
        <v>12</v>
      </c>
    </row>
    <row r="16" spans="1:4" s="67" customFormat="1" x14ac:dyDescent="0.25">
      <c r="A16" s="27" t="s">
        <v>51</v>
      </c>
      <c r="B16" s="53">
        <v>500</v>
      </c>
      <c r="C16" s="28" t="s">
        <v>103</v>
      </c>
      <c r="D16" s="100" t="s">
        <v>12</v>
      </c>
    </row>
    <row r="17" spans="1:4" s="67" customFormat="1" x14ac:dyDescent="0.25">
      <c r="A17" s="27" t="s">
        <v>52</v>
      </c>
      <c r="B17" s="53">
        <v>1000</v>
      </c>
      <c r="C17" s="28" t="s">
        <v>39</v>
      </c>
      <c r="D17" s="100" t="s">
        <v>12</v>
      </c>
    </row>
    <row r="18" spans="1:4" s="67" customFormat="1" x14ac:dyDescent="0.25">
      <c r="A18" s="27" t="s">
        <v>53</v>
      </c>
      <c r="B18" s="53">
        <v>500</v>
      </c>
      <c r="C18" s="28" t="s">
        <v>40</v>
      </c>
      <c r="D18" s="100" t="s">
        <v>12</v>
      </c>
    </row>
    <row r="19" spans="1:4" s="67" customFormat="1" x14ac:dyDescent="0.25">
      <c r="A19" s="27" t="s">
        <v>54</v>
      </c>
      <c r="B19" s="53">
        <v>1000</v>
      </c>
      <c r="C19" s="28" t="s">
        <v>104</v>
      </c>
      <c r="D19" s="100" t="s">
        <v>12</v>
      </c>
    </row>
    <row r="20" spans="1:4" s="67" customFormat="1" x14ac:dyDescent="0.25">
      <c r="A20" s="27" t="s">
        <v>55</v>
      </c>
      <c r="B20" s="53">
        <v>100</v>
      </c>
      <c r="C20" s="28" t="s">
        <v>106</v>
      </c>
      <c r="D20" s="100" t="s">
        <v>12</v>
      </c>
    </row>
    <row r="21" spans="1:4" s="67" customFormat="1" x14ac:dyDescent="0.25">
      <c r="A21" s="27" t="s">
        <v>56</v>
      </c>
      <c r="B21" s="53">
        <v>500</v>
      </c>
      <c r="C21" s="28" t="s">
        <v>105</v>
      </c>
      <c r="D21" s="108" t="s">
        <v>73</v>
      </c>
    </row>
    <row r="22" spans="1:4" s="67" customFormat="1" x14ac:dyDescent="0.25">
      <c r="A22" s="27" t="s">
        <v>57</v>
      </c>
      <c r="B22" s="53">
        <v>500</v>
      </c>
      <c r="C22" s="28" t="s">
        <v>107</v>
      </c>
      <c r="D22" s="100" t="s">
        <v>12</v>
      </c>
    </row>
    <row r="23" spans="1:4" s="67" customFormat="1" x14ac:dyDescent="0.25">
      <c r="A23" s="27" t="s">
        <v>58</v>
      </c>
      <c r="B23" s="53">
        <v>500</v>
      </c>
      <c r="C23" s="28" t="s">
        <v>108</v>
      </c>
      <c r="D23" s="100" t="s">
        <v>12</v>
      </c>
    </row>
    <row r="24" spans="1:4" s="67" customFormat="1" x14ac:dyDescent="0.25">
      <c r="A24" s="27" t="s">
        <v>59</v>
      </c>
      <c r="B24" s="53">
        <v>200</v>
      </c>
      <c r="C24" s="28" t="s">
        <v>109</v>
      </c>
      <c r="D24" s="108" t="s">
        <v>72</v>
      </c>
    </row>
    <row r="25" spans="1:4" s="67" customFormat="1" x14ac:dyDescent="0.25">
      <c r="A25" s="27" t="s">
        <v>60</v>
      </c>
      <c r="B25" s="53">
        <v>356</v>
      </c>
      <c r="C25" s="28" t="s">
        <v>99</v>
      </c>
      <c r="D25" s="100" t="s">
        <v>12</v>
      </c>
    </row>
    <row r="26" spans="1:4" s="67" customFormat="1" x14ac:dyDescent="0.25">
      <c r="A26" s="27" t="s">
        <v>61</v>
      </c>
      <c r="B26" s="53">
        <v>150</v>
      </c>
      <c r="C26" s="28" t="s">
        <v>107</v>
      </c>
      <c r="D26" s="100" t="s">
        <v>12</v>
      </c>
    </row>
    <row r="27" spans="1:4" s="67" customFormat="1" x14ac:dyDescent="0.25">
      <c r="A27" s="27" t="s">
        <v>62</v>
      </c>
      <c r="B27" s="53">
        <v>200</v>
      </c>
      <c r="C27" s="28" t="s">
        <v>110</v>
      </c>
      <c r="D27" s="100" t="s">
        <v>12</v>
      </c>
    </row>
    <row r="28" spans="1:4" s="67" customFormat="1" x14ac:dyDescent="0.25">
      <c r="A28" s="27" t="s">
        <v>63</v>
      </c>
      <c r="B28" s="53">
        <v>500</v>
      </c>
      <c r="C28" s="28" t="s">
        <v>111</v>
      </c>
      <c r="D28" s="100" t="s">
        <v>12</v>
      </c>
    </row>
    <row r="29" spans="1:4" s="67" customFormat="1" x14ac:dyDescent="0.25">
      <c r="A29" s="27" t="s">
        <v>64</v>
      </c>
      <c r="B29" s="53">
        <v>200</v>
      </c>
      <c r="C29" s="28" t="s">
        <v>112</v>
      </c>
      <c r="D29" s="100" t="s">
        <v>12</v>
      </c>
    </row>
    <row r="30" spans="1:4" s="67" customFormat="1" x14ac:dyDescent="0.25">
      <c r="A30" s="27" t="s">
        <v>65</v>
      </c>
      <c r="B30" s="53">
        <v>500</v>
      </c>
      <c r="C30" s="28" t="s">
        <v>113</v>
      </c>
      <c r="D30" s="100" t="s">
        <v>12</v>
      </c>
    </row>
    <row r="31" spans="1:4" s="67" customFormat="1" x14ac:dyDescent="0.25">
      <c r="A31" s="27" t="s">
        <v>66</v>
      </c>
      <c r="B31" s="53">
        <v>500</v>
      </c>
      <c r="C31" s="28" t="s">
        <v>41</v>
      </c>
      <c r="D31" s="100" t="s">
        <v>12</v>
      </c>
    </row>
    <row r="32" spans="1:4" s="67" customFormat="1" x14ac:dyDescent="0.25">
      <c r="A32" s="27" t="s">
        <v>67</v>
      </c>
      <c r="B32" s="53">
        <v>500</v>
      </c>
      <c r="C32" s="28" t="s">
        <v>41</v>
      </c>
      <c r="D32" s="100" t="s">
        <v>12</v>
      </c>
    </row>
    <row r="33" spans="1:4" s="67" customFormat="1" x14ac:dyDescent="0.25">
      <c r="A33" s="27" t="s">
        <v>68</v>
      </c>
      <c r="B33" s="53">
        <v>200</v>
      </c>
      <c r="C33" s="28" t="s">
        <v>42</v>
      </c>
      <c r="D33" s="100" t="s">
        <v>12</v>
      </c>
    </row>
    <row r="34" spans="1:4" s="67" customFormat="1" x14ac:dyDescent="0.25">
      <c r="A34" s="27" t="s">
        <v>69</v>
      </c>
      <c r="B34" s="53">
        <v>100</v>
      </c>
      <c r="C34" s="28" t="s">
        <v>114</v>
      </c>
      <c r="D34" s="108" t="s">
        <v>74</v>
      </c>
    </row>
    <row r="35" spans="1:4" s="67" customFormat="1" x14ac:dyDescent="0.25">
      <c r="A35" s="27" t="s">
        <v>70</v>
      </c>
      <c r="B35" s="53">
        <v>200</v>
      </c>
      <c r="C35" s="28" t="s">
        <v>43</v>
      </c>
      <c r="D35" s="100" t="s">
        <v>12</v>
      </c>
    </row>
    <row r="36" spans="1:4" s="67" customFormat="1" x14ac:dyDescent="0.25">
      <c r="A36" s="27" t="s">
        <v>70</v>
      </c>
      <c r="B36" s="53">
        <v>200</v>
      </c>
      <c r="C36" s="28" t="s">
        <v>44</v>
      </c>
      <c r="D36" s="100" t="s">
        <v>12</v>
      </c>
    </row>
    <row r="37" spans="1:4" s="67" customFormat="1" x14ac:dyDescent="0.25">
      <c r="A37" s="27" t="s">
        <v>71</v>
      </c>
      <c r="B37" s="53">
        <v>200</v>
      </c>
      <c r="C37" s="28" t="s">
        <v>115</v>
      </c>
      <c r="D37" s="100" t="s">
        <v>12</v>
      </c>
    </row>
    <row r="38" spans="1:4" ht="30" customHeight="1" x14ac:dyDescent="0.25">
      <c r="A38" s="114" t="s">
        <v>87</v>
      </c>
      <c r="B38" s="6">
        <f>SUM(B9:B37)</f>
        <v>15266</v>
      </c>
      <c r="C38" s="39"/>
      <c r="D38" s="50"/>
    </row>
    <row r="42" spans="1:4" x14ac:dyDescent="0.25">
      <c r="B42" s="65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"/>
  <sheetViews>
    <sheetView showGridLines="0" workbookViewId="0">
      <selection activeCell="D14" sqref="D14"/>
    </sheetView>
  </sheetViews>
  <sheetFormatPr defaultColWidth="11.42578125" defaultRowHeight="15" x14ac:dyDescent="0.25"/>
  <cols>
    <col min="1" max="1" width="20.7109375" customWidth="1"/>
    <col min="2" max="2" width="15.7109375" style="15" customWidth="1"/>
    <col min="3" max="3" width="35.28515625" customWidth="1"/>
    <col min="4" max="4" width="34.7109375" bestFit="1" customWidth="1"/>
    <col min="5" max="252" width="8.85546875" customWidth="1"/>
  </cols>
  <sheetData>
    <row r="1" spans="1:5" ht="18.75" x14ac:dyDescent="0.3">
      <c r="B1" s="131"/>
      <c r="C1" s="131"/>
      <c r="D1" s="131"/>
    </row>
    <row r="2" spans="1:5" ht="18.75" x14ac:dyDescent="0.3">
      <c r="B2" s="131" t="s">
        <v>0</v>
      </c>
      <c r="C2" s="131"/>
      <c r="D2" s="131"/>
      <c r="E2" s="131"/>
    </row>
    <row r="3" spans="1:5" ht="18" customHeight="1" x14ac:dyDescent="0.3">
      <c r="B3" s="131" t="s">
        <v>26</v>
      </c>
      <c r="C3" s="131"/>
      <c r="D3" s="131"/>
      <c r="E3" s="131"/>
    </row>
    <row r="4" spans="1:5" ht="18.75" x14ac:dyDescent="0.3">
      <c r="B4" s="22"/>
      <c r="C4" s="116" t="s">
        <v>118</v>
      </c>
      <c r="D4" s="117"/>
      <c r="E4" s="117"/>
    </row>
    <row r="5" spans="1:5" ht="18.75" x14ac:dyDescent="0.25">
      <c r="B5" s="118" t="s">
        <v>119</v>
      </c>
      <c r="C5" s="118"/>
      <c r="D5" s="118"/>
      <c r="E5" s="118"/>
    </row>
    <row r="6" spans="1:5" ht="18.75" x14ac:dyDescent="0.3">
      <c r="B6" s="135" t="s">
        <v>27</v>
      </c>
      <c r="C6" s="135"/>
      <c r="D6" s="58"/>
    </row>
    <row r="8" spans="1:5" s="20" customFormat="1" ht="33" customHeight="1" x14ac:dyDescent="0.25">
      <c r="A8" s="16" t="s">
        <v>38</v>
      </c>
      <c r="B8" s="18" t="s">
        <v>8</v>
      </c>
      <c r="C8" s="17" t="s">
        <v>75</v>
      </c>
      <c r="D8" s="19" t="s">
        <v>13</v>
      </c>
    </row>
    <row r="9" spans="1:5" s="70" customFormat="1" x14ac:dyDescent="0.25">
      <c r="A9" s="27" t="s">
        <v>76</v>
      </c>
      <c r="B9" s="53">
        <v>200</v>
      </c>
      <c r="C9" s="89" t="s">
        <v>116</v>
      </c>
      <c r="D9" s="94" t="s">
        <v>12</v>
      </c>
    </row>
    <row r="10" spans="1:5" s="70" customFormat="1" x14ac:dyDescent="0.25">
      <c r="A10" s="27" t="s">
        <v>77</v>
      </c>
      <c r="B10" s="53">
        <v>3000</v>
      </c>
      <c r="C10" s="89" t="s">
        <v>117</v>
      </c>
      <c r="D10" s="94" t="s">
        <v>12</v>
      </c>
    </row>
    <row r="11" spans="1:5" ht="30" customHeight="1" x14ac:dyDescent="0.25">
      <c r="A11" s="115" t="s">
        <v>14</v>
      </c>
      <c r="B11" s="61">
        <f>SUM(B9:B10)</f>
        <v>3200</v>
      </c>
      <c r="C11" s="62"/>
      <c r="D11" s="26"/>
    </row>
    <row r="13" spans="1:5" x14ac:dyDescent="0.25">
      <c r="B13" s="38"/>
    </row>
    <row r="17" ht="15" customHeight="1" x14ac:dyDescent="0.25"/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6:C6"/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2"/>
  <sheetViews>
    <sheetView showGridLines="0" workbookViewId="0">
      <selection activeCell="B21" sqref="B21"/>
    </sheetView>
  </sheetViews>
  <sheetFormatPr defaultColWidth="11.42578125" defaultRowHeight="15" customHeight="1" x14ac:dyDescent="0.25"/>
  <cols>
    <col min="1" max="1" width="20.7109375" style="5" customWidth="1"/>
    <col min="2" max="2" width="12.28515625" style="5" bestFit="1" customWidth="1"/>
    <col min="3" max="3" width="41.5703125" style="57" bestFit="1" customWidth="1"/>
    <col min="4" max="4" width="38" style="67" customWidth="1"/>
    <col min="5" max="5" width="34.85546875" style="67" customWidth="1"/>
    <col min="6" max="253" width="8.85546875" style="67" customWidth="1"/>
    <col min="254" max="16384" width="11.42578125" style="67"/>
  </cols>
  <sheetData>
    <row r="1" spans="1:5" ht="18.75" x14ac:dyDescent="0.3">
      <c r="B1" s="131" t="s">
        <v>0</v>
      </c>
      <c r="C1" s="131"/>
      <c r="D1" s="131"/>
    </row>
    <row r="2" spans="1:5" ht="15" customHeight="1" x14ac:dyDescent="0.3">
      <c r="B2" s="131" t="s">
        <v>26</v>
      </c>
      <c r="C2" s="131"/>
      <c r="D2" s="131"/>
    </row>
    <row r="3" spans="1:5" ht="15" customHeight="1" x14ac:dyDescent="0.3">
      <c r="B3" s="90"/>
      <c r="C3" s="56"/>
    </row>
    <row r="4" spans="1:5" ht="15" customHeight="1" x14ac:dyDescent="0.25">
      <c r="B4" s="132" t="s">
        <v>15</v>
      </c>
      <c r="C4" s="132"/>
      <c r="D4" s="132"/>
    </row>
    <row r="5" spans="1:5" ht="15" customHeight="1" x14ac:dyDescent="0.25">
      <c r="B5" s="132" t="s">
        <v>16</v>
      </c>
      <c r="C5" s="132"/>
      <c r="D5" s="132"/>
    </row>
    <row r="6" spans="1:5" ht="15" customHeight="1" x14ac:dyDescent="0.3">
      <c r="B6" s="133" t="str">
        <f>Отчет!B6</f>
        <v>за июль 2021 года</v>
      </c>
      <c r="C6" s="134"/>
      <c r="D6" s="134"/>
    </row>
    <row r="9" spans="1:5" ht="15" customHeight="1" x14ac:dyDescent="0.25">
      <c r="A9" s="91" t="s">
        <v>17</v>
      </c>
      <c r="B9" s="21" t="s">
        <v>8</v>
      </c>
      <c r="C9" s="21" t="s">
        <v>11</v>
      </c>
      <c r="D9" s="10" t="s">
        <v>13</v>
      </c>
      <c r="E9" s="10" t="s">
        <v>81</v>
      </c>
    </row>
    <row r="10" spans="1:5" ht="15" customHeight="1" x14ac:dyDescent="0.25">
      <c r="A10" s="139" t="s">
        <v>19</v>
      </c>
      <c r="B10" s="139"/>
      <c r="C10" s="139"/>
      <c r="D10" s="139"/>
      <c r="E10" s="10"/>
    </row>
    <row r="11" spans="1:5" ht="15.75" customHeight="1" x14ac:dyDescent="0.25">
      <c r="A11" s="106">
        <v>44382</v>
      </c>
      <c r="B11" s="97">
        <v>100</v>
      </c>
      <c r="C11" s="104" t="s">
        <v>82</v>
      </c>
      <c r="D11" s="107" t="s">
        <v>12</v>
      </c>
      <c r="E11" s="109"/>
    </row>
    <row r="12" spans="1:5" ht="15.75" customHeight="1" x14ac:dyDescent="0.25">
      <c r="A12" s="96">
        <v>44391</v>
      </c>
      <c r="B12" s="97">
        <v>600</v>
      </c>
      <c r="C12" s="105" t="s">
        <v>83</v>
      </c>
      <c r="D12" s="93" t="s">
        <v>12</v>
      </c>
      <c r="E12" s="109"/>
    </row>
    <row r="13" spans="1:5" ht="15.75" customHeight="1" x14ac:dyDescent="0.25">
      <c r="A13" s="96">
        <v>44391</v>
      </c>
      <c r="B13" s="97">
        <v>100</v>
      </c>
      <c r="C13" s="105" t="s">
        <v>84</v>
      </c>
      <c r="D13" s="93" t="s">
        <v>12</v>
      </c>
      <c r="E13" s="109"/>
    </row>
    <row r="14" spans="1:5" ht="15.75" customHeight="1" x14ac:dyDescent="0.25">
      <c r="A14" s="96">
        <v>44392</v>
      </c>
      <c r="B14" s="97">
        <v>2000</v>
      </c>
      <c r="C14" s="105" t="s">
        <v>83</v>
      </c>
      <c r="D14" s="93" t="s">
        <v>12</v>
      </c>
      <c r="E14" s="109"/>
    </row>
    <row r="15" spans="1:5" ht="15.75" customHeight="1" x14ac:dyDescent="0.25">
      <c r="A15" s="96">
        <v>44399</v>
      </c>
      <c r="B15" s="97">
        <v>200</v>
      </c>
      <c r="C15" s="105" t="s">
        <v>85</v>
      </c>
      <c r="D15" s="93" t="s">
        <v>12</v>
      </c>
      <c r="E15" s="109"/>
    </row>
    <row r="16" spans="1:5" ht="15" customHeight="1" x14ac:dyDescent="0.25">
      <c r="A16" s="42" t="s">
        <v>10</v>
      </c>
      <c r="B16" s="54">
        <f>SUM(B11:B15)</f>
        <v>3000</v>
      </c>
      <c r="C16" s="140"/>
      <c r="D16" s="141"/>
      <c r="E16" s="109"/>
    </row>
    <row r="17" spans="1:5" ht="15" customHeight="1" x14ac:dyDescent="0.25">
      <c r="A17" s="142" t="s">
        <v>89</v>
      </c>
      <c r="B17" s="142"/>
      <c r="C17" s="142"/>
      <c r="D17" s="142"/>
      <c r="E17" s="10"/>
    </row>
    <row r="18" spans="1:5" ht="15" customHeight="1" x14ac:dyDescent="0.25">
      <c r="A18" s="66" t="s">
        <v>32</v>
      </c>
      <c r="B18" s="110"/>
      <c r="C18" s="136" t="s">
        <v>90</v>
      </c>
      <c r="D18" s="136"/>
      <c r="E18" s="109"/>
    </row>
    <row r="19" spans="1:5" ht="15" customHeight="1" x14ac:dyDescent="0.25">
      <c r="A19" s="66" t="s">
        <v>32</v>
      </c>
      <c r="B19" s="110"/>
      <c r="C19" s="136" t="s">
        <v>91</v>
      </c>
      <c r="D19" s="136"/>
      <c r="E19" s="109"/>
    </row>
    <row r="20" spans="1:5" ht="15" customHeight="1" x14ac:dyDescent="0.25">
      <c r="A20" s="66" t="s">
        <v>32</v>
      </c>
      <c r="B20" s="110">
        <v>20898</v>
      </c>
      <c r="C20" s="137" t="s">
        <v>92</v>
      </c>
      <c r="D20" s="137"/>
      <c r="E20" s="109"/>
    </row>
    <row r="21" spans="1:5" ht="15" customHeight="1" x14ac:dyDescent="0.25">
      <c r="A21" s="111" t="s">
        <v>10</v>
      </c>
      <c r="B21" s="112">
        <f>SUM(B18:B20)</f>
        <v>20898</v>
      </c>
      <c r="C21" s="138"/>
      <c r="D21" s="138"/>
      <c r="E21" s="109"/>
    </row>
    <row r="22" spans="1:5" ht="15" customHeight="1" x14ac:dyDescent="0.25">
      <c r="A22" s="29" t="s">
        <v>18</v>
      </c>
      <c r="B22" s="47">
        <f>B16+B21</f>
        <v>23898</v>
      </c>
      <c r="C22" s="6"/>
      <c r="D22" s="46"/>
      <c r="E22" s="10"/>
    </row>
  </sheetData>
  <sheetProtection formatCells="0" formatColumns="0" formatRows="0" insertColumns="0" insertRows="0" insertHyperlinks="0" deleteColumns="0" deleteRows="0" sort="0" autoFilter="0" pivotTables="0"/>
  <mergeCells count="12">
    <mergeCell ref="B1:D1"/>
    <mergeCell ref="B2:D2"/>
    <mergeCell ref="B4:D4"/>
    <mergeCell ref="B5:D5"/>
    <mergeCell ref="B6:D6"/>
    <mergeCell ref="C18:D18"/>
    <mergeCell ref="C19:D19"/>
    <mergeCell ref="C20:D20"/>
    <mergeCell ref="C21:D21"/>
    <mergeCell ref="A10:D10"/>
    <mergeCell ref="C16:D16"/>
    <mergeCell ref="A17:D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3"/>
  <sheetViews>
    <sheetView workbookViewId="0">
      <selection activeCell="C20" sqref="C20"/>
    </sheetView>
  </sheetViews>
  <sheetFormatPr defaultRowHeight="15" x14ac:dyDescent="0.25"/>
  <cols>
    <col min="1" max="1" width="15.7109375" customWidth="1"/>
    <col min="2" max="2" width="15.85546875" customWidth="1"/>
    <col min="3" max="3" width="28.85546875" customWidth="1"/>
    <col min="4" max="4" width="38.140625" customWidth="1"/>
  </cols>
  <sheetData>
    <row r="1" spans="1:4" ht="18.75" x14ac:dyDescent="0.3">
      <c r="A1" s="5"/>
      <c r="B1" s="131" t="s">
        <v>0</v>
      </c>
      <c r="C1" s="131"/>
      <c r="D1" s="131"/>
    </row>
    <row r="2" spans="1:4" ht="18.75" x14ac:dyDescent="0.3">
      <c r="A2" s="5"/>
      <c r="B2" s="131" t="s">
        <v>26</v>
      </c>
      <c r="C2" s="131"/>
      <c r="D2" s="131"/>
    </row>
    <row r="3" spans="1:4" ht="18.75" x14ac:dyDescent="0.3">
      <c r="A3" s="5"/>
      <c r="B3" s="113"/>
      <c r="C3" s="56"/>
      <c r="D3" s="67"/>
    </row>
    <row r="4" spans="1:4" ht="18.75" x14ac:dyDescent="0.25">
      <c r="A4" s="5"/>
      <c r="B4" s="132" t="s">
        <v>94</v>
      </c>
      <c r="C4" s="132"/>
      <c r="D4" s="132"/>
    </row>
    <row r="5" spans="1:4" ht="18.75" x14ac:dyDescent="0.25">
      <c r="A5" s="5"/>
      <c r="B5" s="132" t="s">
        <v>95</v>
      </c>
      <c r="C5" s="132"/>
      <c r="D5" s="132"/>
    </row>
    <row r="6" spans="1:4" ht="18.75" x14ac:dyDescent="0.3">
      <c r="A6" s="5"/>
      <c r="B6" s="134" t="s">
        <v>27</v>
      </c>
      <c r="C6" s="134"/>
      <c r="D6" s="134"/>
    </row>
    <row r="7" spans="1:4" x14ac:dyDescent="0.25">
      <c r="A7" s="5"/>
      <c r="B7" s="5"/>
      <c r="C7" s="57"/>
      <c r="D7" s="67"/>
    </row>
    <row r="8" spans="1:4" x14ac:dyDescent="0.25">
      <c r="A8" s="5"/>
      <c r="B8" s="5"/>
      <c r="C8" s="57"/>
      <c r="D8" s="67"/>
    </row>
    <row r="9" spans="1:4" x14ac:dyDescent="0.25">
      <c r="A9" s="91" t="s">
        <v>17</v>
      </c>
      <c r="B9" s="21" t="s">
        <v>8</v>
      </c>
      <c r="C9" s="21" t="s">
        <v>11</v>
      </c>
      <c r="D9" s="10" t="s">
        <v>13</v>
      </c>
    </row>
    <row r="10" spans="1:4" x14ac:dyDescent="0.25">
      <c r="A10" s="139" t="s">
        <v>19</v>
      </c>
      <c r="B10" s="139"/>
      <c r="C10" s="139"/>
      <c r="D10" s="139"/>
    </row>
    <row r="11" spans="1:4" x14ac:dyDescent="0.25">
      <c r="A11" s="96">
        <v>44408</v>
      </c>
      <c r="B11" s="97">
        <v>1900</v>
      </c>
      <c r="C11" s="105" t="s">
        <v>12</v>
      </c>
      <c r="D11" s="93"/>
    </row>
    <row r="12" spans="1:4" x14ac:dyDescent="0.25">
      <c r="A12" s="42" t="s">
        <v>10</v>
      </c>
      <c r="B12" s="54">
        <f>SUM(B11:B11)</f>
        <v>1900</v>
      </c>
      <c r="C12" s="140"/>
      <c r="D12" s="141"/>
    </row>
    <row r="13" spans="1:4" x14ac:dyDescent="0.25">
      <c r="A13" s="29" t="s">
        <v>18</v>
      </c>
      <c r="B13" s="47">
        <f>B12</f>
        <v>1900</v>
      </c>
      <c r="C13" s="6"/>
      <c r="D13" s="46"/>
    </row>
  </sheetData>
  <mergeCells count="7">
    <mergeCell ref="C12:D12"/>
    <mergeCell ref="B1:D1"/>
    <mergeCell ref="B2:D2"/>
    <mergeCell ref="B4:D4"/>
    <mergeCell ref="B5:D5"/>
    <mergeCell ref="B6:D6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Расходы</vt:lpstr>
      <vt:lpstr>CHRONOPAY</vt:lpstr>
      <vt:lpstr>ROBOKASSA</vt:lpstr>
      <vt:lpstr>Сбербанк</vt:lpstr>
      <vt:lpstr>Инкассированные боксы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2021-11-23T20:25:26Z</cp:lastPrinted>
  <dcterms:created xsi:type="dcterms:W3CDTF">2019-02-26T11:48:52Z</dcterms:created>
  <dcterms:modified xsi:type="dcterms:W3CDTF">2021-11-24T09:22:23Z</dcterms:modified>
  <cp:category/>
  <cp:contentStatus/>
</cp:coreProperties>
</file>