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Волонтеры - сделано\12.2021 Ирина Захарова Фин отчет декабрь\"/>
    </mc:Choice>
  </mc:AlternateContent>
  <bookViews>
    <workbookView xWindow="0" yWindow="0" windowWidth="24000" windowHeight="9030" tabRatio="649" activeTab="2"/>
  </bookViews>
  <sheets>
    <sheet name="Отчет" sheetId="1" r:id="rId1"/>
    <sheet name="Расходы" sheetId="4" r:id="rId2"/>
    <sheet name="CHRONOPAY" sheetId="13" r:id="rId3"/>
    <sheet name="ROBOKASSA" sheetId="8" r:id="rId4"/>
    <sheet name="Юмани" sheetId="14" r:id="rId5"/>
    <sheet name="Сбербанк" sheetId="5" r:id="rId6"/>
    <sheet name="Благо.ру" sheetId="15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B35" i="4" l="1"/>
  <c r="C15" i="1" l="1"/>
  <c r="B18" i="15"/>
  <c r="B6" i="15"/>
  <c r="B36" i="13"/>
  <c r="C14" i="1" l="1"/>
  <c r="B29" i="5"/>
  <c r="B6" i="14" l="1"/>
  <c r="B6" i="8"/>
  <c r="B12" i="14"/>
  <c r="B15" i="8"/>
  <c r="B15" i="4" l="1"/>
  <c r="C9" i="1" l="1"/>
  <c r="B6" i="5" l="1"/>
  <c r="B5" i="4"/>
  <c r="B20" i="4" l="1"/>
  <c r="C20" i="1" s="1"/>
  <c r="B24" i="4"/>
  <c r="C21" i="1" s="1"/>
  <c r="B28" i="4" l="1"/>
  <c r="C22" i="1" s="1"/>
  <c r="C19" i="1" l="1"/>
  <c r="B36" i="4" l="1"/>
  <c r="B37" i="4" s="1"/>
  <c r="B23" i="5" l="1"/>
  <c r="B30" i="5" s="1"/>
  <c r="C16" i="1" l="1"/>
  <c r="C12" i="1" l="1"/>
  <c r="C13" i="1" l="1"/>
  <c r="C11" i="1" l="1"/>
  <c r="C23" i="1" l="1"/>
  <c r="C18" i="1" l="1"/>
  <c r="C25" i="1" l="1"/>
</calcChain>
</file>

<file path=xl/sharedStrings.xml><?xml version="1.0" encoding="utf-8"?>
<sst xmlns="http://schemas.openxmlformats.org/spreadsheetml/2006/main" count="219" uniqueCount="109">
  <si>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</si>
  <si>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</si>
  <si>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</si>
  <si>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</si>
  <si>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</si>
  <si>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</si>
  <si>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</si>
  <si>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</si>
  <si>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</si>
  <si>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</si>
  <si>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</si>
  <si>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</si>
  <si>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</si>
  <si>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</si>
  <si>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</si>
  <si>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</si>
  <si>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</si>
  <si>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</si>
  <si>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</si>
  <si>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Комиссия банка</t>
  </si>
  <si>
    <t>Расходы на аренду</t>
  </si>
  <si>
    <t>Расходы на услуги связи</t>
  </si>
  <si>
    <t>Почтовые расходы</t>
  </si>
  <si>
    <t>Расходы на рекламу</t>
  </si>
  <si>
    <t>Расходы на канцелярские  и хозяйственные товары</t>
  </si>
  <si>
    <t>«Помощь бездомным беспородным животным»</t>
  </si>
  <si>
    <t>Октябрь 2021 г.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</si>
  <si>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</si>
  <si>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</si>
  <si>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</si>
  <si>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</si>
  <si>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Пожертвования на сайте https://less-homeless.com/</t>
  </si>
  <si>
    <t>через платёжную систему CHRONOPAY</t>
  </si>
  <si>
    <t>Дата пожертвования</t>
  </si>
  <si>
    <t>через платёжную систему ROBOKASSA</t>
  </si>
  <si>
    <t xml:space="preserve">Благотворитель </t>
  </si>
  <si>
    <t>Через платежную систему ROBOKASSA</t>
  </si>
  <si>
    <t>Через платежную систему CHRONOPAY</t>
  </si>
  <si>
    <t>Программа "Стерилизация"</t>
  </si>
  <si>
    <t>Адресность</t>
  </si>
  <si>
    <t>Оплата за корм для собак в  интернет-магазине зоотоваров «Старая ферма»</t>
  </si>
  <si>
    <t>Оплата за вет. услуги - за овариогистерэктомию 6 кошек в Ветклиника «ВИВА»</t>
  </si>
  <si>
    <t>Зачислено через платежную ситему</t>
  </si>
  <si>
    <t>Прочие поступления и благотворительные пожертвования</t>
  </si>
  <si>
    <t xml:space="preserve">Благотворительные пожертвования  участников программы
 «Миллион призов»  (ООО «Нескучный город») </t>
  </si>
  <si>
    <t xml:space="preserve">Благотворительное пожертвование  участников программы
    #ПОБЕДИМCOVIDВМЕСТЕ (ООО «Нескучный город») </t>
  </si>
  <si>
    <t xml:space="preserve">Благотворительные пожертвования, собранные на портале моs.ru </t>
  </si>
  <si>
    <t>за ноябрь 2021 года</t>
  </si>
  <si>
    <t>Остаток средств на 01.11.2021</t>
  </si>
  <si>
    <t>Остаток средств на 30.11.2021</t>
  </si>
  <si>
    <t>Общая сумма поступлений за ноябрь 2021г.</t>
  </si>
  <si>
    <t>Произведенные расходы за ноябрь  2021г.</t>
  </si>
  <si>
    <t xml:space="preserve">                       Пожертвования на сайте https://less-homeless.com/</t>
  </si>
  <si>
    <t>через платёжную систему Юмани</t>
  </si>
  <si>
    <t>Ирина Викторовна Б.</t>
  </si>
  <si>
    <t>Александр Анатольевич Ч.</t>
  </si>
  <si>
    <t>Аноним</t>
  </si>
  <si>
    <t>Юлия Сергеевна К.</t>
  </si>
  <si>
    <t>Ирина Евгеньевна С.</t>
  </si>
  <si>
    <t>Андрей Анатольевич К.</t>
  </si>
  <si>
    <t>Елизавета Сергеевна Д.</t>
  </si>
  <si>
    <t>Данил Борисович С.</t>
  </si>
  <si>
    <t>Георгий Александрович К.</t>
  </si>
  <si>
    <t>Зинаида Васильевна Ц.</t>
  </si>
  <si>
    <t>Благотворительные пожертвования Акция 314 "Меньше бездомных котиков и собак!"</t>
  </si>
  <si>
    <t>Через платежную систему Юмани</t>
  </si>
  <si>
    <t xml:space="preserve">Программа "Старый друг" </t>
  </si>
  <si>
    <t>Оплата за ветеринарные услуги  собаке Шейла по проекту "Временный дом"</t>
  </si>
  <si>
    <t>Оплата за ветеринарные  услуги  собаке Шейле</t>
  </si>
  <si>
    <t>Оплата за ветеринарные  услуги  собаке Ласка</t>
  </si>
  <si>
    <t>TATYANA R.</t>
  </si>
  <si>
    <t>VIACHESLAV M.</t>
  </si>
  <si>
    <t>VIATCHESLAV P.</t>
  </si>
  <si>
    <t>V L.</t>
  </si>
  <si>
    <t>KONSTANTIN B.</t>
  </si>
  <si>
    <t>ANASTASIYA F.</t>
  </si>
  <si>
    <t>YULIYA K.</t>
  </si>
  <si>
    <t>DAMIRA A.</t>
  </si>
  <si>
    <t>MARIA S.</t>
  </si>
  <si>
    <t>MUNIRA T.</t>
  </si>
  <si>
    <t>ALINA B.</t>
  </si>
  <si>
    <t>EKATERINA A.</t>
  </si>
  <si>
    <t>NADEZHDA A.</t>
  </si>
  <si>
    <t>MARIIA S.</t>
  </si>
  <si>
    <t>KRISTINA K.</t>
  </si>
  <si>
    <t>NATALYA B.</t>
  </si>
  <si>
    <t>IVAN I.</t>
  </si>
  <si>
    <t>VALENTINA G.</t>
  </si>
  <si>
    <t>LARISA S.</t>
  </si>
  <si>
    <t>MARIYA S.</t>
  </si>
  <si>
    <t>YULIA R.</t>
  </si>
  <si>
    <t>YURIY  K.</t>
  </si>
  <si>
    <t>Tatiana Z.</t>
  </si>
  <si>
    <t>Ксения К.</t>
  </si>
  <si>
    <t>Антон Ф.</t>
  </si>
  <si>
    <t>Алёна Ч.</t>
  </si>
  <si>
    <t>Елена Ш.</t>
  </si>
  <si>
    <t>Александр Ч.</t>
  </si>
  <si>
    <t>Евгений С.</t>
  </si>
  <si>
    <t>Ольга К.</t>
  </si>
  <si>
    <t>Надя А.</t>
  </si>
  <si>
    <t xml:space="preserve">                       Пожертвования на сайте https://www.blago.ru/donations</t>
  </si>
  <si>
    <t xml:space="preserve"> NATALIA К.</t>
  </si>
  <si>
    <t>Анонимно</t>
  </si>
  <si>
    <t>D.IGOR</t>
  </si>
  <si>
    <t>B. MARIA</t>
  </si>
  <si>
    <t>Зачислено через Благо.ру</t>
  </si>
  <si>
    <t>Через Благо.ру</t>
  </si>
  <si>
    <t>EKATERINA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</si>
</sst>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55595C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4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6" fillId="4" borderId="9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5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166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4" fontId="17" fillId="5" borderId="8" xfId="0" applyNumberFormat="1" applyFont="1" applyFill="1" applyBorder="1" applyAlignment="1" applyProtection="1">
      <alignment horizontal="center" vertical="center" wrapText="1"/>
    </xf>
    <xf numFmtId="165" fontId="15" fillId="4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vertical="center" wrapText="1"/>
    </xf>
    <xf numFmtId="4" fontId="11" fillId="5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>
      <alignment horizontal="center"/>
    </xf>
    <xf numFmtId="165" fontId="15" fillId="4" borderId="12" xfId="0" applyNumberFormat="1" applyFont="1" applyFill="1" applyBorder="1" applyAlignment="1" applyProtection="1">
      <alignment horizontal="center" vertical="center" wrapText="1"/>
    </xf>
    <xf numFmtId="0" fontId="11" fillId="4" borderId="12" xfId="0" applyNumberFormat="1" applyFont="1" applyFill="1" applyBorder="1" applyAlignment="1" applyProtection="1">
      <alignment horizontal="left" vertical="center" wrapText="1"/>
    </xf>
    <xf numFmtId="4" fontId="17" fillId="5" borderId="12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wrapText="1"/>
    </xf>
    <xf numFmtId="0" fontId="2" fillId="0" borderId="4" xfId="0" applyFont="1" applyBorder="1"/>
    <xf numFmtId="0" fontId="12" fillId="4" borderId="4" xfId="0" applyNumberFormat="1" applyFont="1" applyFill="1" applyBorder="1" applyAlignment="1" applyProtection="1">
      <alignment horizontal="left" vertical="center" wrapText="1"/>
    </xf>
    <xf numFmtId="165" fontId="11" fillId="4" borderId="4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165" fontId="15" fillId="4" borderId="13" xfId="0" applyNumberFormat="1" applyFont="1" applyFill="1" applyBorder="1" applyAlignment="1" applyProtection="1">
      <alignment horizontal="center" vertical="center" wrapText="1"/>
    </xf>
    <xf numFmtId="4" fontId="19" fillId="5" borderId="13" xfId="0" applyNumberFormat="1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11" fillId="4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left" wrapText="1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12" fillId="4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4" fontId="12" fillId="0" borderId="8" xfId="0" applyNumberFormat="1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Protection="1"/>
    <xf numFmtId="4" fontId="9" fillId="0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/>
    </xf>
    <xf numFmtId="14" fontId="0" fillId="0" borderId="14" xfId="0" applyNumberFormat="1" applyFill="1" applyBorder="1" applyProtection="1"/>
    <xf numFmtId="0" fontId="0" fillId="0" borderId="14" xfId="0" applyFill="1" applyBorder="1" applyProtection="1"/>
    <xf numFmtId="2" fontId="0" fillId="0" borderId="14" xfId="0" applyNumberFormat="1" applyFill="1" applyBorder="1" applyAlignment="1" applyProtection="1">
      <alignment horizontal="center" vertical="center"/>
    </xf>
    <xf numFmtId="0" fontId="0" fillId="0" borderId="4" xfId="0" applyBorder="1"/>
    <xf numFmtId="0" fontId="23" fillId="0" borderId="0" xfId="0" applyFont="1" applyAlignment="1">
      <alignment horizontal="left" vertical="center" wrapText="1" indent="1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166" fontId="12" fillId="4" borderId="10" xfId="0" applyNumberFormat="1" applyFont="1" applyFill="1" applyBorder="1" applyAlignment="1" applyProtection="1">
      <alignment horizontal="center" vertical="center" wrapText="1"/>
    </xf>
    <xf numFmtId="166" fontId="12" fillId="4" borderId="1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55;&#1056;&#1086;&#1096;&#1072;&#1088;&#1080;&#1090;&#1077;/&#1060;&#1080;&#1085;&#1072;&#1085;&#1089;&#1086;&#1074;&#1099;&#1077;%20&#1086;&#1090;&#1095;&#1077;&#1090;&#1099;/&#1060;&#1080;&#1085;&#1072;&#1085;&#1089;&#1086;&#1074;&#1099;&#1077;%20&#1086;&#1090;&#1095;&#1077;&#1090;&#1099;/2021-10_financial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ходы"/>
      <sheetName val="CHRONOPAY"/>
      <sheetName val="ROBOKASSA"/>
      <sheetName val="Сбербанк"/>
    </sheetNames>
    <sheetDataSet>
      <sheetData sheetId="0">
        <row r="12">
          <cell r="C12">
            <v>11866</v>
          </cell>
        </row>
        <row r="23">
          <cell r="C23">
            <v>2706378.54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GridLines="0" topLeftCell="A10" zoomScaleNormal="100" workbookViewId="0">
      <selection activeCell="C23" sqref="C23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23" t="s">
        <v>0</v>
      </c>
      <c r="C1" s="123"/>
    </row>
    <row r="2" spans="1:5" ht="18.75" x14ac:dyDescent="0.3">
      <c r="B2" s="123" t="s">
        <v>25</v>
      </c>
      <c r="C2" s="123"/>
    </row>
    <row r="3" spans="1:5" ht="18.75" x14ac:dyDescent="0.3">
      <c r="B3" s="33"/>
      <c r="C3" s="33"/>
    </row>
    <row r="4" spans="1:5" ht="18.75" x14ac:dyDescent="0.3">
      <c r="B4" s="126" t="s">
        <v>1</v>
      </c>
      <c r="C4" s="126"/>
    </row>
    <row r="5" spans="1:5" ht="18.75" x14ac:dyDescent="0.3">
      <c r="B5" s="126" t="s">
        <v>2</v>
      </c>
      <c r="C5" s="126"/>
    </row>
    <row r="6" spans="1:5" ht="18.75" x14ac:dyDescent="0.25">
      <c r="B6" s="127" t="s">
        <v>47</v>
      </c>
      <c r="C6" s="127"/>
    </row>
    <row r="7" spans="1:5" ht="15" customHeight="1" x14ac:dyDescent="0.25">
      <c r="B7" s="34"/>
      <c r="C7" s="34"/>
    </row>
    <row r="9" spans="1:5" ht="15" customHeight="1" x14ac:dyDescent="0.25">
      <c r="A9" s="124" t="s">
        <v>48</v>
      </c>
      <c r="B9" s="125"/>
      <c r="C9" s="42">
        <f>[1]Отчет!$C$23</f>
        <v>2706378.54</v>
      </c>
      <c r="E9" s="16"/>
    </row>
    <row r="10" spans="1:5" ht="15" customHeight="1" x14ac:dyDescent="0.25">
      <c r="C10" s="12"/>
      <c r="E10" s="16"/>
    </row>
    <row r="11" spans="1:5" ht="15" customHeight="1" x14ac:dyDescent="0.25">
      <c r="A11" s="124" t="s">
        <v>50</v>
      </c>
      <c r="B11" s="125"/>
      <c r="C11" s="43">
        <f>SUM(C12:C16)</f>
        <v>471238</v>
      </c>
    </row>
    <row r="12" spans="1:5" ht="15" customHeight="1" x14ac:dyDescent="0.25">
      <c r="A12" s="128" t="s">
        <v>37</v>
      </c>
      <c r="B12" s="129"/>
      <c r="C12" s="13">
        <f>CHRONOPAY!B36</f>
        <v>14066</v>
      </c>
    </row>
    <row r="13" spans="1:5" ht="15" customHeight="1" x14ac:dyDescent="0.25">
      <c r="A13" s="128" t="s">
        <v>36</v>
      </c>
      <c r="B13" s="129"/>
      <c r="C13" s="40">
        <f>ROBOKASSA!B15</f>
        <v>4000</v>
      </c>
    </row>
    <row r="14" spans="1:5" s="64" customFormat="1" ht="15" customHeight="1" x14ac:dyDescent="0.25">
      <c r="A14" s="110" t="s">
        <v>65</v>
      </c>
      <c r="B14" s="111"/>
      <c r="C14" s="40">
        <f>Юмани!B12</f>
        <v>1200</v>
      </c>
    </row>
    <row r="15" spans="1:5" s="64" customFormat="1" ht="15" customHeight="1" x14ac:dyDescent="0.25">
      <c r="A15" s="115" t="s">
        <v>107</v>
      </c>
      <c r="B15" s="116"/>
      <c r="C15" s="40">
        <f>Благо.ру!B18</f>
        <v>2160</v>
      </c>
    </row>
    <row r="16" spans="1:5" ht="15" customHeight="1" x14ac:dyDescent="0.25">
      <c r="A16" s="8" t="s">
        <v>3</v>
      </c>
      <c r="B16" s="8"/>
      <c r="C16" s="13">
        <f>Сбербанк!B30</f>
        <v>449812</v>
      </c>
    </row>
    <row r="17" spans="1:5" ht="15" customHeight="1" x14ac:dyDescent="0.25">
      <c r="A17" s="10"/>
      <c r="B17" s="10"/>
      <c r="C17" s="14"/>
    </row>
    <row r="18" spans="1:5" ht="15" customHeight="1" x14ac:dyDescent="0.25">
      <c r="A18" s="124" t="s">
        <v>51</v>
      </c>
      <c r="B18" s="125"/>
      <c r="C18" s="42">
        <f>SUM(C19:C23)</f>
        <v>63426.06</v>
      </c>
    </row>
    <row r="19" spans="1:5" ht="15" customHeight="1" x14ac:dyDescent="0.25">
      <c r="A19" s="8" t="s">
        <v>27</v>
      </c>
      <c r="B19" s="9"/>
      <c r="C19" s="15">
        <f>Расходы!B15</f>
        <v>52059.92</v>
      </c>
    </row>
    <row r="20" spans="1:5" ht="22.5" customHeight="1" x14ac:dyDescent="0.25">
      <c r="A20" s="130" t="s">
        <v>38</v>
      </c>
      <c r="B20" s="131"/>
      <c r="C20" s="15">
        <f>Расходы!B20</f>
        <v>8000</v>
      </c>
    </row>
    <row r="21" spans="1:5" ht="16.5" customHeight="1" x14ac:dyDescent="0.25">
      <c r="A21" s="130" t="s">
        <v>28</v>
      </c>
      <c r="B21" s="131"/>
      <c r="C21" s="15">
        <f>Расходы!B24</f>
        <v>1200</v>
      </c>
    </row>
    <row r="22" spans="1:5" ht="29.25" customHeight="1" x14ac:dyDescent="0.25">
      <c r="A22" s="130" t="s">
        <v>29</v>
      </c>
      <c r="B22" s="131"/>
      <c r="C22" s="15">
        <f>Расходы!B28</f>
        <v>600</v>
      </c>
    </row>
    <row r="23" spans="1:5" ht="15" customHeight="1" x14ac:dyDescent="0.25">
      <c r="A23" s="8" t="s">
        <v>4</v>
      </c>
      <c r="B23" s="9"/>
      <c r="C23" s="15">
        <f>Расходы!B36</f>
        <v>1566.1399999999999</v>
      </c>
      <c r="D23" s="59"/>
    </row>
    <row r="24" spans="1:5" ht="15" customHeight="1" x14ac:dyDescent="0.25">
      <c r="C24" s="12"/>
      <c r="D24" s="59"/>
      <c r="E24" s="59"/>
    </row>
    <row r="25" spans="1:5" ht="15" customHeight="1" x14ac:dyDescent="0.25">
      <c r="A25" s="124" t="s">
        <v>49</v>
      </c>
      <c r="B25" s="125"/>
      <c r="C25" s="42">
        <f>C9+C11-C18</f>
        <v>3114190.48</v>
      </c>
      <c r="E25" s="16"/>
    </row>
    <row r="26" spans="1:5" x14ac:dyDescent="0.25">
      <c r="C26" s="24"/>
    </row>
    <row r="27" spans="1:5" x14ac:dyDescent="0.25">
      <c r="E27" s="16"/>
    </row>
    <row r="28" spans="1:5" x14ac:dyDescent="0.25">
      <c r="C28" s="24"/>
    </row>
    <row r="29" spans="1:5" x14ac:dyDescent="0.25">
      <c r="E29" s="16"/>
    </row>
    <row r="30" spans="1:5" x14ac:dyDescent="0.25">
      <c r="C30" s="25"/>
    </row>
  </sheetData>
  <sheetProtection formatCells="0" formatColumns="0" formatRows="0" insertColumns="0" insertRows="0" insertHyperlinks="0" deleteColumns="0" deleteRows="0" sort="0" autoFilter="0" pivotTables="0"/>
  <mergeCells count="14">
    <mergeCell ref="A25:B25"/>
    <mergeCell ref="A11:B11"/>
    <mergeCell ref="A13:B13"/>
    <mergeCell ref="B5:C5"/>
    <mergeCell ref="A12:B12"/>
    <mergeCell ref="A21:B21"/>
    <mergeCell ref="A22:B22"/>
    <mergeCell ref="A20:B20"/>
    <mergeCell ref="B1:C1"/>
    <mergeCell ref="A18:B18"/>
    <mergeCell ref="B4:C4"/>
    <mergeCell ref="B2:C2"/>
    <mergeCell ref="B6:C6"/>
    <mergeCell ref="A9:B9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7"/>
  <sheetViews>
    <sheetView showGridLines="0" topLeftCell="A19" zoomScaleNormal="100" workbookViewId="0">
      <selection activeCell="C41" sqref="C41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customWidth="1"/>
    <col min="4" max="209" width="8.85546875" customWidth="1"/>
  </cols>
  <sheetData>
    <row r="1" spans="1:3" ht="18.75" x14ac:dyDescent="0.3">
      <c r="B1" s="123" t="s">
        <v>0</v>
      </c>
      <c r="C1" s="123"/>
    </row>
    <row r="2" spans="1:3" ht="18.75" x14ac:dyDescent="0.3">
      <c r="B2" s="123" t="s">
        <v>25</v>
      </c>
      <c r="C2" s="123"/>
    </row>
    <row r="3" spans="1:3" ht="18.75" x14ac:dyDescent="0.3">
      <c r="B3" s="126"/>
      <c r="C3" s="126"/>
    </row>
    <row r="4" spans="1:3" ht="18.75" x14ac:dyDescent="0.3">
      <c r="A4" s="1" t="s">
        <v>5</v>
      </c>
      <c r="B4" s="126" t="s">
        <v>6</v>
      </c>
      <c r="C4" s="126"/>
    </row>
    <row r="5" spans="1:3" ht="18.75" x14ac:dyDescent="0.25">
      <c r="B5" s="127" t="str">
        <f>Отчет!B6</f>
        <v>за ноябрь 2021 года</v>
      </c>
      <c r="C5" s="127"/>
    </row>
    <row r="6" spans="1:3" ht="15.75" x14ac:dyDescent="0.25">
      <c r="B6" s="3"/>
      <c r="C6" s="4"/>
    </row>
    <row r="8" spans="1:3" ht="15" customHeight="1" x14ac:dyDescent="0.25">
      <c r="A8" s="28" t="s">
        <v>7</v>
      </c>
      <c r="B8" s="7" t="s">
        <v>8</v>
      </c>
      <c r="C8" s="29" t="s">
        <v>9</v>
      </c>
    </row>
    <row r="9" spans="1:3" ht="15" customHeight="1" x14ac:dyDescent="0.25">
      <c r="A9" s="72" t="s">
        <v>66</v>
      </c>
      <c r="B9" s="73"/>
      <c r="C9" s="74"/>
    </row>
    <row r="10" spans="1:3" s="64" customFormat="1" ht="15" customHeight="1" x14ac:dyDescent="0.25">
      <c r="A10" s="54">
        <v>44503</v>
      </c>
      <c r="B10" s="26">
        <v>6006</v>
      </c>
      <c r="C10" s="88" t="s">
        <v>40</v>
      </c>
    </row>
    <row r="11" spans="1:3" s="64" customFormat="1" ht="15" customHeight="1" x14ac:dyDescent="0.25">
      <c r="A11" s="54">
        <v>44503</v>
      </c>
      <c r="B11" s="26">
        <v>13404.37</v>
      </c>
      <c r="C11" s="88" t="s">
        <v>40</v>
      </c>
    </row>
    <row r="12" spans="1:3" s="64" customFormat="1" ht="15" customHeight="1" x14ac:dyDescent="0.25">
      <c r="A12" s="54">
        <v>44516</v>
      </c>
      <c r="B12" s="26">
        <v>1400</v>
      </c>
      <c r="C12" s="88" t="s">
        <v>68</v>
      </c>
    </row>
    <row r="13" spans="1:3" s="64" customFormat="1" ht="15" customHeight="1" x14ac:dyDescent="0.25">
      <c r="A13" s="54">
        <v>44517</v>
      </c>
      <c r="B13" s="112">
        <v>13244</v>
      </c>
      <c r="C13" s="88" t="s">
        <v>40</v>
      </c>
    </row>
    <row r="14" spans="1:3" s="64" customFormat="1" ht="15" customHeight="1" x14ac:dyDescent="0.25">
      <c r="A14" s="54">
        <v>44529</v>
      </c>
      <c r="B14" s="112">
        <v>18005.55</v>
      </c>
      <c r="C14" s="88" t="s">
        <v>40</v>
      </c>
    </row>
    <row r="15" spans="1:3" ht="15" customHeight="1" x14ac:dyDescent="0.25">
      <c r="A15" s="96" t="s">
        <v>10</v>
      </c>
      <c r="B15" s="97">
        <f>SUM(B10:B14)</f>
        <v>52059.92</v>
      </c>
      <c r="C15" s="98"/>
    </row>
    <row r="16" spans="1:3" ht="15" customHeight="1" x14ac:dyDescent="0.25">
      <c r="A16" s="65" t="s">
        <v>38</v>
      </c>
      <c r="B16" s="66"/>
      <c r="C16" s="79"/>
    </row>
    <row r="17" spans="1:3" s="64" customFormat="1" ht="15" customHeight="1" x14ac:dyDescent="0.25">
      <c r="A17" s="54">
        <v>44503</v>
      </c>
      <c r="B17" s="26">
        <v>8000</v>
      </c>
      <c r="C17" s="88" t="s">
        <v>41</v>
      </c>
    </row>
    <row r="18" spans="1:3" s="64" customFormat="1" ht="15" customHeight="1" x14ac:dyDescent="0.25">
      <c r="A18" s="54"/>
      <c r="B18" s="26"/>
      <c r="C18" s="88"/>
    </row>
    <row r="19" spans="1:3" s="64" customFormat="1" ht="15" customHeight="1" x14ac:dyDescent="0.25">
      <c r="A19" s="54"/>
      <c r="B19" s="26"/>
      <c r="C19" s="88"/>
    </row>
    <row r="20" spans="1:3" s="23" customFormat="1" ht="15" customHeight="1" x14ac:dyDescent="0.25">
      <c r="A20" s="76" t="s">
        <v>10</v>
      </c>
      <c r="B20" s="75">
        <f>SUM(B17:B19)</f>
        <v>8000</v>
      </c>
      <c r="C20" s="77"/>
    </row>
    <row r="21" spans="1:3" s="23" customFormat="1" ht="15" customHeight="1" x14ac:dyDescent="0.25">
      <c r="A21" s="69" t="s">
        <v>30</v>
      </c>
      <c r="B21" s="70"/>
      <c r="C21" s="71"/>
    </row>
    <row r="22" spans="1:3" s="23" customFormat="1" ht="15" customHeight="1" x14ac:dyDescent="0.25">
      <c r="A22" s="54">
        <v>44516</v>
      </c>
      <c r="B22" s="26">
        <v>1200</v>
      </c>
      <c r="C22" s="83" t="s">
        <v>67</v>
      </c>
    </row>
    <row r="23" spans="1:3" s="23" customFormat="1" ht="15" customHeight="1" x14ac:dyDescent="0.25">
      <c r="A23" s="63"/>
      <c r="B23" s="26"/>
      <c r="C23" s="94"/>
    </row>
    <row r="24" spans="1:3" s="23" customFormat="1" ht="15" customHeight="1" x14ac:dyDescent="0.25">
      <c r="A24" s="82"/>
      <c r="B24" s="84">
        <f>SUM(B22:B23)</f>
        <v>1200</v>
      </c>
      <c r="C24" s="83"/>
    </row>
    <row r="25" spans="1:3" s="23" customFormat="1" ht="15" customHeight="1" x14ac:dyDescent="0.25">
      <c r="A25" s="30" t="s">
        <v>29</v>
      </c>
      <c r="B25" s="31"/>
      <c r="C25" s="32"/>
    </row>
    <row r="26" spans="1:3" s="23" customFormat="1" ht="15" customHeight="1" x14ac:dyDescent="0.25">
      <c r="A26" s="54">
        <v>44516</v>
      </c>
      <c r="B26" s="26">
        <v>600</v>
      </c>
      <c r="C26" s="83" t="s">
        <v>69</v>
      </c>
    </row>
    <row r="27" spans="1:3" s="23" customFormat="1" ht="18.95" customHeight="1" x14ac:dyDescent="0.25">
      <c r="A27" s="63"/>
      <c r="B27" s="81"/>
      <c r="C27" s="91"/>
    </row>
    <row r="28" spans="1:3" s="61" customFormat="1" ht="15.75" customHeight="1" x14ac:dyDescent="0.25">
      <c r="A28" s="76" t="s">
        <v>10</v>
      </c>
      <c r="B28" s="75">
        <f>SUM(B26:B27)</f>
        <v>600</v>
      </c>
      <c r="C28" s="68"/>
    </row>
    <row r="29" spans="1:3" ht="15" customHeight="1" x14ac:dyDescent="0.25">
      <c r="A29" s="72" t="s">
        <v>4</v>
      </c>
      <c r="B29" s="36"/>
      <c r="C29" s="74"/>
    </row>
    <row r="30" spans="1:3" x14ac:dyDescent="0.25">
      <c r="A30" s="132" t="s">
        <v>26</v>
      </c>
      <c r="B30" s="78"/>
      <c r="C30" s="80" t="s">
        <v>21</v>
      </c>
    </row>
    <row r="31" spans="1:3" s="64" customFormat="1" x14ac:dyDescent="0.25">
      <c r="A31" s="133"/>
      <c r="B31" s="78"/>
      <c r="C31" s="80" t="s">
        <v>22</v>
      </c>
    </row>
    <row r="32" spans="1:3" x14ac:dyDescent="0.25">
      <c r="A32" s="133"/>
      <c r="B32" s="78"/>
      <c r="C32" s="80" t="s">
        <v>20</v>
      </c>
    </row>
    <row r="33" spans="1:3" s="64" customFormat="1" x14ac:dyDescent="0.25">
      <c r="A33" s="133"/>
      <c r="B33" s="78"/>
      <c r="C33" s="80" t="s">
        <v>23</v>
      </c>
    </row>
    <row r="34" spans="1:3" s="64" customFormat="1" x14ac:dyDescent="0.25">
      <c r="A34" s="133"/>
      <c r="B34" s="78"/>
      <c r="C34" s="80" t="s">
        <v>24</v>
      </c>
    </row>
    <row r="35" spans="1:3" s="64" customFormat="1" x14ac:dyDescent="0.25">
      <c r="A35" s="133"/>
      <c r="B35" s="81">
        <f>295+199+130.8+158+148.13+220+415.21</f>
        <v>1566.1399999999999</v>
      </c>
      <c r="C35" s="85" t="s">
        <v>19</v>
      </c>
    </row>
    <row r="36" spans="1:3" x14ac:dyDescent="0.25">
      <c r="A36" s="50" t="s">
        <v>10</v>
      </c>
      <c r="B36" s="58">
        <f>SUM(B30:B35)</f>
        <v>1566.1399999999999</v>
      </c>
      <c r="C36" s="51"/>
    </row>
    <row r="37" spans="1:3" x14ac:dyDescent="0.25">
      <c r="A37" s="60" t="s">
        <v>17</v>
      </c>
      <c r="B37" s="35">
        <f>B15+B20+B24+B28+B36</f>
        <v>63426.06</v>
      </c>
      <c r="C37" s="4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30:A35"/>
    <mergeCell ref="B1:C1"/>
    <mergeCell ref="B2:C2"/>
    <mergeCell ref="B3:C3"/>
    <mergeCell ref="B4:C4"/>
    <mergeCell ref="B5:C5"/>
  </mergeCells>
  <conditionalFormatting sqref="C28 C30:C31">
    <cfRule type="containsText" dxfId="11" priority="304" operator="containsText" text="стерилизация">
      <formula>NOT(ISERROR(SEARCH("стерилизация",C28)))</formula>
    </cfRule>
    <cfRule type="containsText" dxfId="10" priority="305" operator="containsText" text="стерилизация">
      <formula>NOT(ISERROR(SEARCH("стерилизация",C28)))</formula>
    </cfRule>
    <cfRule type="containsText" dxfId="9" priority="306" operator="containsText" text="лечение">
      <formula>NOT(ISERROR(SEARCH("лечение",C28)))</formula>
    </cfRule>
  </conditionalFormatting>
  <conditionalFormatting sqref="C24">
    <cfRule type="containsText" dxfId="8" priority="181" operator="containsText" text="стерилизация">
      <formula>NOT(ISERROR(SEARCH("стерилизация",C24)))</formula>
    </cfRule>
    <cfRule type="containsText" dxfId="7" priority="182" operator="containsText" text="стерилизация">
      <formula>NOT(ISERROR(SEARCH("стерилизация",C24)))</formula>
    </cfRule>
    <cfRule type="containsText" dxfId="6" priority="183" operator="containsText" text="лечение">
      <formula>NOT(ISERROR(SEARCH("лечение",C24)))</formula>
    </cfRule>
  </conditionalFormatting>
  <conditionalFormatting sqref="C32:C33">
    <cfRule type="containsText" dxfId="5" priority="28" operator="containsText" text="стерилизация">
      <formula>NOT(ISERROR(SEARCH("стерилизация",C32)))</formula>
    </cfRule>
    <cfRule type="containsText" dxfId="4" priority="29" operator="containsText" text="стерилизация">
      <formula>NOT(ISERROR(SEARCH("стерилизация",C32)))</formula>
    </cfRule>
    <cfRule type="containsText" dxfId="3" priority="30" operator="containsText" text="лечение">
      <formula>NOT(ISERROR(SEARCH("лечение",C32)))</formula>
    </cfRule>
  </conditionalFormatting>
  <conditionalFormatting sqref="C34">
    <cfRule type="containsText" dxfId="2" priority="1" operator="containsText" text="стерилизация">
      <formula>NOT(ISERROR(SEARCH("стерилизация",C34)))</formula>
    </cfRule>
    <cfRule type="containsText" dxfId="1" priority="2" operator="containsText" text="стерилизация">
      <formula>NOT(ISERROR(SEARCH("стерилизация",C34)))</formula>
    </cfRule>
    <cfRule type="containsText" dxfId="0" priority="3" operator="containsText" text="лечение">
      <formula>NOT(ISERROR(SEARCH("лечение",C34)))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0"/>
  <sheetViews>
    <sheetView showGridLines="0" tabSelected="1" topLeftCell="A4" workbookViewId="0">
      <selection activeCell="C22" sqref="C22"/>
    </sheetView>
  </sheetViews>
  <sheetFormatPr defaultColWidth="11.42578125" defaultRowHeight="15" x14ac:dyDescent="0.25"/>
  <cols>
    <col min="1" max="1" width="20.7109375" style="1" customWidth="1"/>
    <col min="2" max="2" width="17.7109375" style="48" customWidth="1"/>
    <col min="3" max="3" width="28.28515625" style="6" customWidth="1"/>
    <col min="4" max="4" width="58.7109375" customWidth="1"/>
    <col min="5" max="251" width="8.85546875" customWidth="1"/>
  </cols>
  <sheetData>
    <row r="1" spans="1:4" ht="18.75" x14ac:dyDescent="0.3">
      <c r="B1" s="134" t="s">
        <v>0</v>
      </c>
      <c r="C1" s="134"/>
      <c r="D1" s="134"/>
    </row>
    <row r="2" spans="1:4" ht="18.75" x14ac:dyDescent="0.3">
      <c r="B2" s="134" t="s">
        <v>25</v>
      </c>
      <c r="C2" s="134"/>
      <c r="D2" s="134"/>
    </row>
    <row r="3" spans="1:4" ht="18" customHeight="1" x14ac:dyDescent="0.3">
      <c r="B3" s="47"/>
      <c r="C3" s="39"/>
    </row>
    <row r="4" spans="1:4" ht="18.75" x14ac:dyDescent="0.25">
      <c r="B4" s="135" t="s">
        <v>31</v>
      </c>
      <c r="C4" s="135"/>
      <c r="D4" s="135"/>
    </row>
    <row r="5" spans="1:4" ht="18.75" x14ac:dyDescent="0.25">
      <c r="B5" s="135" t="s">
        <v>32</v>
      </c>
      <c r="C5" s="135"/>
      <c r="D5" s="135"/>
    </row>
    <row r="6" spans="1:4" ht="18.75" x14ac:dyDescent="0.3">
      <c r="B6" s="136"/>
      <c r="C6" s="137"/>
      <c r="D6" s="137"/>
    </row>
    <row r="8" spans="1:4" ht="30" x14ac:dyDescent="0.25">
      <c r="A8" s="17" t="s">
        <v>33</v>
      </c>
      <c r="B8" s="18" t="s">
        <v>8</v>
      </c>
      <c r="C8" s="22" t="s">
        <v>11</v>
      </c>
      <c r="D8" s="11" t="s">
        <v>9</v>
      </c>
    </row>
    <row r="9" spans="1:4" s="64" customFormat="1" x14ac:dyDescent="0.25">
      <c r="A9" s="118">
        <v>44530</v>
      </c>
      <c r="B9" s="120">
        <v>500</v>
      </c>
      <c r="C9" s="119" t="s">
        <v>108</v>
      </c>
      <c r="D9" s="95" t="s">
        <v>12</v>
      </c>
    </row>
    <row r="10" spans="1:4" s="64" customFormat="1" x14ac:dyDescent="0.25">
      <c r="A10" s="118">
        <v>44529</v>
      </c>
      <c r="B10" s="120">
        <v>360</v>
      </c>
      <c r="C10" s="119" t="s">
        <v>82</v>
      </c>
      <c r="D10" s="95" t="s">
        <v>12</v>
      </c>
    </row>
    <row r="11" spans="1:4" s="64" customFormat="1" x14ac:dyDescent="0.25">
      <c r="A11" s="118">
        <v>44528</v>
      </c>
      <c r="B11" s="120">
        <v>1000</v>
      </c>
      <c r="C11" s="119" t="s">
        <v>70</v>
      </c>
      <c r="D11" s="95" t="s">
        <v>12</v>
      </c>
    </row>
    <row r="12" spans="1:4" s="64" customFormat="1" x14ac:dyDescent="0.25">
      <c r="A12" s="118">
        <v>44527</v>
      </c>
      <c r="B12" s="120">
        <v>300</v>
      </c>
      <c r="C12" s="119" t="s">
        <v>71</v>
      </c>
      <c r="D12" s="95" t="s">
        <v>12</v>
      </c>
    </row>
    <row r="13" spans="1:4" s="64" customFormat="1" x14ac:dyDescent="0.25">
      <c r="A13" s="118">
        <v>44526</v>
      </c>
      <c r="B13" s="120">
        <v>500</v>
      </c>
      <c r="C13" s="119" t="s">
        <v>72</v>
      </c>
      <c r="D13" s="95" t="s">
        <v>12</v>
      </c>
    </row>
    <row r="14" spans="1:4" s="64" customFormat="1" x14ac:dyDescent="0.25">
      <c r="A14" s="118">
        <v>44525</v>
      </c>
      <c r="B14" s="120">
        <v>500</v>
      </c>
      <c r="C14" s="119" t="s">
        <v>73</v>
      </c>
      <c r="D14" s="95" t="s">
        <v>12</v>
      </c>
    </row>
    <row r="15" spans="1:4" s="64" customFormat="1" x14ac:dyDescent="0.25">
      <c r="A15" s="118">
        <v>44525</v>
      </c>
      <c r="B15" s="120">
        <v>200</v>
      </c>
      <c r="C15" s="119" t="s">
        <v>74</v>
      </c>
      <c r="D15" s="95" t="s">
        <v>12</v>
      </c>
    </row>
    <row r="16" spans="1:4" s="64" customFormat="1" x14ac:dyDescent="0.25">
      <c r="A16" s="118">
        <v>44525</v>
      </c>
      <c r="B16" s="120">
        <v>200</v>
      </c>
      <c r="C16" s="119" t="s">
        <v>74</v>
      </c>
      <c r="D16" s="95" t="s">
        <v>12</v>
      </c>
    </row>
    <row r="17" spans="1:4" s="64" customFormat="1" x14ac:dyDescent="0.25">
      <c r="A17" s="118">
        <v>44523</v>
      </c>
      <c r="B17" s="120">
        <v>500</v>
      </c>
      <c r="C17" s="119" t="s">
        <v>75</v>
      </c>
      <c r="D17" s="95" t="s">
        <v>12</v>
      </c>
    </row>
    <row r="18" spans="1:4" s="64" customFormat="1" x14ac:dyDescent="0.25">
      <c r="A18" s="118">
        <v>44523</v>
      </c>
      <c r="B18" s="120">
        <v>150</v>
      </c>
      <c r="C18" s="119" t="s">
        <v>76</v>
      </c>
      <c r="D18" s="95" t="s">
        <v>12</v>
      </c>
    </row>
    <row r="19" spans="1:4" s="64" customFormat="1" x14ac:dyDescent="0.25">
      <c r="A19" s="118">
        <v>44519</v>
      </c>
      <c r="B19" s="120">
        <v>100</v>
      </c>
      <c r="C19" s="119" t="s">
        <v>77</v>
      </c>
      <c r="D19" s="95" t="s">
        <v>12</v>
      </c>
    </row>
    <row r="20" spans="1:4" s="64" customFormat="1" x14ac:dyDescent="0.25">
      <c r="A20" s="118">
        <v>44519</v>
      </c>
      <c r="B20" s="120">
        <v>200</v>
      </c>
      <c r="C20" s="119" t="s">
        <v>78</v>
      </c>
      <c r="D20" s="95" t="s">
        <v>12</v>
      </c>
    </row>
    <row r="21" spans="1:4" s="64" customFormat="1" x14ac:dyDescent="0.25">
      <c r="A21" s="118">
        <v>44517</v>
      </c>
      <c r="B21" s="120">
        <v>100</v>
      </c>
      <c r="C21" s="119" t="s">
        <v>79</v>
      </c>
      <c r="D21" s="95" t="s">
        <v>12</v>
      </c>
    </row>
    <row r="22" spans="1:4" s="64" customFormat="1" x14ac:dyDescent="0.25">
      <c r="A22" s="118">
        <v>44517</v>
      </c>
      <c r="B22" s="120">
        <v>500</v>
      </c>
      <c r="C22" s="119" t="s">
        <v>80</v>
      </c>
      <c r="D22" s="95" t="s">
        <v>12</v>
      </c>
    </row>
    <row r="23" spans="1:4" s="64" customFormat="1" x14ac:dyDescent="0.25">
      <c r="A23" s="118">
        <v>44515</v>
      </c>
      <c r="B23" s="120">
        <v>500</v>
      </c>
      <c r="C23" s="119" t="s">
        <v>81</v>
      </c>
      <c r="D23" s="95" t="s">
        <v>12</v>
      </c>
    </row>
    <row r="24" spans="1:4" s="64" customFormat="1" x14ac:dyDescent="0.25">
      <c r="A24" s="118">
        <v>44512</v>
      </c>
      <c r="B24" s="120">
        <v>356</v>
      </c>
      <c r="C24" s="119" t="s">
        <v>82</v>
      </c>
      <c r="D24" s="95" t="s">
        <v>12</v>
      </c>
    </row>
    <row r="25" spans="1:4" s="64" customFormat="1" x14ac:dyDescent="0.25">
      <c r="A25" s="118">
        <v>44510</v>
      </c>
      <c r="B25" s="120">
        <v>100</v>
      </c>
      <c r="C25" s="119" t="s">
        <v>83</v>
      </c>
      <c r="D25" s="95" t="s">
        <v>12</v>
      </c>
    </row>
    <row r="26" spans="1:4" s="64" customFormat="1" x14ac:dyDescent="0.25">
      <c r="A26" s="118">
        <v>44508</v>
      </c>
      <c r="B26" s="120">
        <v>200</v>
      </c>
      <c r="C26" s="119" t="s">
        <v>84</v>
      </c>
      <c r="D26" s="95" t="s">
        <v>12</v>
      </c>
    </row>
    <row r="27" spans="1:4" s="64" customFormat="1" x14ac:dyDescent="0.25">
      <c r="A27" s="118">
        <v>44507</v>
      </c>
      <c r="B27" s="120">
        <v>500</v>
      </c>
      <c r="C27" s="119" t="s">
        <v>85</v>
      </c>
      <c r="D27" s="95" t="s">
        <v>12</v>
      </c>
    </row>
    <row r="28" spans="1:4" s="64" customFormat="1" x14ac:dyDescent="0.25">
      <c r="A28" s="118">
        <v>44507</v>
      </c>
      <c r="B28" s="120">
        <v>500</v>
      </c>
      <c r="C28" s="119" t="s">
        <v>86</v>
      </c>
      <c r="D28" s="95" t="s">
        <v>12</v>
      </c>
    </row>
    <row r="29" spans="1:4" s="64" customFormat="1" x14ac:dyDescent="0.25">
      <c r="A29" s="118">
        <v>44503</v>
      </c>
      <c r="B29" s="120">
        <v>500</v>
      </c>
      <c r="C29" s="119" t="s">
        <v>87</v>
      </c>
      <c r="D29" s="95" t="s">
        <v>12</v>
      </c>
    </row>
    <row r="30" spans="1:4" s="64" customFormat="1" x14ac:dyDescent="0.25">
      <c r="A30" s="118">
        <v>44503</v>
      </c>
      <c r="B30" s="120">
        <v>500</v>
      </c>
      <c r="C30" s="119" t="s">
        <v>87</v>
      </c>
      <c r="D30" s="95" t="s">
        <v>12</v>
      </c>
    </row>
    <row r="31" spans="1:4" s="64" customFormat="1" x14ac:dyDescent="0.25">
      <c r="A31" s="118">
        <v>44503</v>
      </c>
      <c r="B31" s="120">
        <v>200</v>
      </c>
      <c r="C31" s="119" t="s">
        <v>88</v>
      </c>
      <c r="D31" s="95" t="s">
        <v>12</v>
      </c>
    </row>
    <row r="32" spans="1:4" s="64" customFormat="1" x14ac:dyDescent="0.25">
      <c r="A32" s="118">
        <v>44501</v>
      </c>
      <c r="B32" s="120">
        <v>200</v>
      </c>
      <c r="C32" s="119" t="s">
        <v>89</v>
      </c>
      <c r="D32" s="95" t="s">
        <v>12</v>
      </c>
    </row>
    <row r="33" spans="1:4" s="64" customFormat="1" x14ac:dyDescent="0.25">
      <c r="A33" s="118">
        <v>44501</v>
      </c>
      <c r="B33" s="120">
        <v>200</v>
      </c>
      <c r="C33" s="119" t="s">
        <v>89</v>
      </c>
      <c r="D33" s="95" t="s">
        <v>12</v>
      </c>
    </row>
    <row r="34" spans="1:4" s="64" customFormat="1" x14ac:dyDescent="0.25">
      <c r="A34" s="118">
        <v>44501</v>
      </c>
      <c r="B34" s="120">
        <v>5000</v>
      </c>
      <c r="C34" s="119" t="s">
        <v>90</v>
      </c>
      <c r="D34" s="95" t="s">
        <v>12</v>
      </c>
    </row>
    <row r="35" spans="1:4" s="64" customFormat="1" x14ac:dyDescent="0.25">
      <c r="A35" s="118">
        <v>44501</v>
      </c>
      <c r="B35" s="120">
        <v>200</v>
      </c>
      <c r="C35" s="119" t="s">
        <v>91</v>
      </c>
      <c r="D35" s="95" t="s">
        <v>12</v>
      </c>
    </row>
    <row r="36" spans="1:4" ht="48.6" customHeight="1" x14ac:dyDescent="0.25">
      <c r="A36" s="108" t="s">
        <v>42</v>
      </c>
      <c r="B36" s="7">
        <f>SUM(B9:B35)</f>
        <v>14066</v>
      </c>
      <c r="C36" s="38"/>
      <c r="D36" s="49"/>
    </row>
    <row r="40" spans="1:4" x14ac:dyDescent="0.25">
      <c r="B40" s="62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showGridLines="0" workbookViewId="0">
      <selection activeCell="F15" sqref="F15"/>
    </sheetView>
  </sheetViews>
  <sheetFormatPr defaultColWidth="11.42578125" defaultRowHeight="15" x14ac:dyDescent="0.25"/>
  <cols>
    <col min="1" max="1" width="20.7109375" customWidth="1"/>
    <col min="2" max="2" width="15.7109375" style="16" customWidth="1"/>
    <col min="3" max="3" width="35.28515625" customWidth="1"/>
    <col min="4" max="4" width="34.7109375" bestFit="1" customWidth="1"/>
    <col min="5" max="252" width="8.85546875" customWidth="1"/>
  </cols>
  <sheetData>
    <row r="1" spans="1:4" ht="18.75" x14ac:dyDescent="0.3">
      <c r="B1" s="134" t="s">
        <v>0</v>
      </c>
      <c r="C1" s="134"/>
      <c r="D1" s="134"/>
    </row>
    <row r="2" spans="1:4" ht="18.75" x14ac:dyDescent="0.3">
      <c r="B2" s="134" t="s">
        <v>25</v>
      </c>
      <c r="C2" s="134"/>
      <c r="D2" s="134"/>
    </row>
    <row r="3" spans="1:4" ht="18" customHeight="1" x14ac:dyDescent="0.25"/>
    <row r="4" spans="1:4" ht="18.75" x14ac:dyDescent="0.3">
      <c r="B4" s="114" t="s">
        <v>31</v>
      </c>
      <c r="C4" s="5"/>
      <c r="D4" s="5"/>
    </row>
    <row r="5" spans="1:4" ht="18.75" x14ac:dyDescent="0.25">
      <c r="B5" s="135" t="s">
        <v>34</v>
      </c>
      <c r="C5" s="135"/>
      <c r="D5" s="135"/>
    </row>
    <row r="6" spans="1:4" ht="18.75" x14ac:dyDescent="0.3">
      <c r="B6" s="138" t="str">
        <f>Отчет!B6</f>
        <v>за ноябрь 2021 года</v>
      </c>
      <c r="C6" s="139"/>
      <c r="D6" s="57"/>
    </row>
    <row r="8" spans="1:4" s="21" customFormat="1" ht="33" customHeight="1" x14ac:dyDescent="0.25">
      <c r="A8" s="17" t="s">
        <v>33</v>
      </c>
      <c r="B8" s="19" t="s">
        <v>8</v>
      </c>
      <c r="C8" s="18" t="s">
        <v>35</v>
      </c>
      <c r="D8" s="20" t="s">
        <v>13</v>
      </c>
    </row>
    <row r="9" spans="1:4" s="67" customFormat="1" ht="18.95" customHeight="1" x14ac:dyDescent="0.25">
      <c r="A9" s="27">
        <v>44521</v>
      </c>
      <c r="B9" s="52">
        <v>1000</v>
      </c>
      <c r="C9" s="121" t="s">
        <v>95</v>
      </c>
      <c r="D9" s="90" t="s">
        <v>12</v>
      </c>
    </row>
    <row r="10" spans="1:4" s="67" customFormat="1" ht="17.45" customHeight="1" x14ac:dyDescent="0.25">
      <c r="A10" s="27">
        <v>44521</v>
      </c>
      <c r="B10" s="52">
        <v>2000</v>
      </c>
      <c r="C10" s="121" t="s">
        <v>96</v>
      </c>
      <c r="D10" s="90" t="s">
        <v>12</v>
      </c>
    </row>
    <row r="11" spans="1:4" s="67" customFormat="1" ht="15.95" customHeight="1" x14ac:dyDescent="0.25">
      <c r="A11" s="27">
        <v>44519</v>
      </c>
      <c r="B11" s="52">
        <v>500</v>
      </c>
      <c r="C11" s="121" t="s">
        <v>97</v>
      </c>
      <c r="D11" s="90" t="s">
        <v>12</v>
      </c>
    </row>
    <row r="12" spans="1:4" s="67" customFormat="1" x14ac:dyDescent="0.25">
      <c r="A12" s="27">
        <v>44517</v>
      </c>
      <c r="B12" s="52">
        <v>100</v>
      </c>
      <c r="C12" s="121" t="s">
        <v>98</v>
      </c>
      <c r="D12" s="90" t="s">
        <v>12</v>
      </c>
    </row>
    <row r="13" spans="1:4" s="67" customFormat="1" x14ac:dyDescent="0.25">
      <c r="A13" s="27">
        <v>44505</v>
      </c>
      <c r="B13" s="52">
        <v>200</v>
      </c>
      <c r="C13" s="121" t="s">
        <v>99</v>
      </c>
      <c r="D13" s="90" t="s">
        <v>12</v>
      </c>
    </row>
    <row r="14" spans="1:4" s="67" customFormat="1" x14ac:dyDescent="0.25">
      <c r="A14" s="27">
        <v>44503</v>
      </c>
      <c r="B14" s="52">
        <v>200</v>
      </c>
      <c r="C14" s="121" t="s">
        <v>100</v>
      </c>
      <c r="D14" s="90" t="s">
        <v>12</v>
      </c>
    </row>
    <row r="15" spans="1:4" ht="30" customHeight="1" x14ac:dyDescent="0.25">
      <c r="A15" s="108" t="s">
        <v>42</v>
      </c>
      <c r="B15" s="7">
        <f>SUM(B9:B14)</f>
        <v>4000</v>
      </c>
      <c r="C15" s="113"/>
      <c r="D15" s="20"/>
    </row>
    <row r="17" spans="2:2" x14ac:dyDescent="0.25">
      <c r="B17" s="37"/>
    </row>
    <row r="21" spans="2:2" ht="15" customHeight="1" x14ac:dyDescent="0.25"/>
    <row r="22" spans="2:2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1:D1"/>
    <mergeCell ref="B6:C6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"/>
  <sheetViews>
    <sheetView workbookViewId="0">
      <selection sqref="A1:D12"/>
    </sheetView>
  </sheetViews>
  <sheetFormatPr defaultRowHeight="15" x14ac:dyDescent="0.25"/>
  <cols>
    <col min="1" max="1" width="17.140625" customWidth="1"/>
    <col min="2" max="2" width="22.85546875" customWidth="1"/>
    <col min="3" max="3" width="29" customWidth="1"/>
    <col min="4" max="4" width="37.140625" customWidth="1"/>
  </cols>
  <sheetData>
    <row r="1" spans="1:4" ht="18.75" x14ac:dyDescent="0.3">
      <c r="A1" s="64"/>
      <c r="B1" s="134" t="s">
        <v>0</v>
      </c>
      <c r="C1" s="134"/>
      <c r="D1" s="134"/>
    </row>
    <row r="2" spans="1:4" ht="18.75" x14ac:dyDescent="0.3">
      <c r="A2" s="64"/>
      <c r="B2" s="134" t="s">
        <v>25</v>
      </c>
      <c r="C2" s="134"/>
      <c r="D2" s="134"/>
    </row>
    <row r="3" spans="1:4" x14ac:dyDescent="0.25">
      <c r="A3" s="64"/>
      <c r="B3" s="16"/>
      <c r="C3" s="64"/>
      <c r="D3" s="64"/>
    </row>
    <row r="4" spans="1:4" ht="18.75" x14ac:dyDescent="0.3">
      <c r="A4" s="64"/>
      <c r="B4" s="114" t="s">
        <v>52</v>
      </c>
      <c r="C4" s="5"/>
      <c r="D4" s="5"/>
    </row>
    <row r="5" spans="1:4" ht="18.75" x14ac:dyDescent="0.25">
      <c r="A5" s="64"/>
      <c r="B5" s="135" t="s">
        <v>53</v>
      </c>
      <c r="C5" s="135"/>
      <c r="D5" s="135"/>
    </row>
    <row r="6" spans="1:4" ht="18.75" x14ac:dyDescent="0.3">
      <c r="A6" s="64"/>
      <c r="B6" s="138" t="str">
        <f>Отчет!B6</f>
        <v>за ноябрь 2021 года</v>
      </c>
      <c r="C6" s="139"/>
      <c r="D6" s="109"/>
    </row>
    <row r="7" spans="1:4" x14ac:dyDescent="0.25">
      <c r="A7" s="64"/>
      <c r="B7" s="16"/>
      <c r="C7" s="64"/>
      <c r="D7" s="64"/>
    </row>
    <row r="8" spans="1:4" ht="30" x14ac:dyDescent="0.25">
      <c r="A8" s="17" t="s">
        <v>33</v>
      </c>
      <c r="B8" s="19" t="s">
        <v>8</v>
      </c>
      <c r="C8" s="18" t="s">
        <v>35</v>
      </c>
      <c r="D8" s="20" t="s">
        <v>13</v>
      </c>
    </row>
    <row r="9" spans="1:4" x14ac:dyDescent="0.25">
      <c r="A9" s="27">
        <v>44530</v>
      </c>
      <c r="B9" s="52">
        <v>100</v>
      </c>
      <c r="C9" s="121" t="s">
        <v>92</v>
      </c>
      <c r="D9" s="90" t="s">
        <v>12</v>
      </c>
    </row>
    <row r="10" spans="1:4" x14ac:dyDescent="0.25">
      <c r="A10" s="27">
        <v>44529</v>
      </c>
      <c r="B10" s="52">
        <v>1000</v>
      </c>
      <c r="C10" s="121" t="s">
        <v>93</v>
      </c>
      <c r="D10" s="90" t="s">
        <v>12</v>
      </c>
    </row>
    <row r="11" spans="1:4" x14ac:dyDescent="0.25">
      <c r="A11" s="27">
        <v>44527</v>
      </c>
      <c r="B11" s="52">
        <v>100</v>
      </c>
      <c r="C11" s="121" t="s">
        <v>94</v>
      </c>
      <c r="D11" s="90" t="s">
        <v>12</v>
      </c>
    </row>
    <row r="12" spans="1:4" ht="49.5" customHeight="1" x14ac:dyDescent="0.25">
      <c r="A12" s="108" t="s">
        <v>42</v>
      </c>
      <c r="B12" s="7">
        <f>SUM(B9:B11)</f>
        <v>1200</v>
      </c>
      <c r="C12" s="113"/>
      <c r="D12" s="20"/>
    </row>
  </sheetData>
  <mergeCells count="4">
    <mergeCell ref="B1:D1"/>
    <mergeCell ref="B2:D2"/>
    <mergeCell ref="B5:D5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0"/>
  <sheetViews>
    <sheetView showGridLines="0" zoomScale="85" zoomScaleNormal="85" workbookViewId="0">
      <selection activeCell="G18" sqref="G18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1.5703125" style="56" bestFit="1" customWidth="1"/>
    <col min="4" max="4" width="35" style="64" customWidth="1"/>
    <col min="5" max="5" width="37.42578125" style="64" customWidth="1"/>
    <col min="6" max="253" width="8.85546875" style="64" customWidth="1"/>
    <col min="254" max="16384" width="11.42578125" style="64"/>
  </cols>
  <sheetData>
    <row r="1" spans="1:5" ht="18.75" x14ac:dyDescent="0.3">
      <c r="B1" s="134" t="s">
        <v>0</v>
      </c>
      <c r="C1" s="134"/>
      <c r="D1" s="134"/>
    </row>
    <row r="2" spans="1:5" ht="15" customHeight="1" x14ac:dyDescent="0.3">
      <c r="B2" s="134" t="s">
        <v>25</v>
      </c>
      <c r="C2" s="134"/>
      <c r="D2" s="134"/>
    </row>
    <row r="3" spans="1:5" ht="15" customHeight="1" x14ac:dyDescent="0.3">
      <c r="B3" s="86"/>
      <c r="C3" s="55"/>
    </row>
    <row r="4" spans="1:5" ht="15" customHeight="1" x14ac:dyDescent="0.25">
      <c r="B4" s="135" t="s">
        <v>14</v>
      </c>
      <c r="C4" s="135"/>
      <c r="D4" s="135"/>
    </row>
    <row r="5" spans="1:5" ht="15" customHeight="1" x14ac:dyDescent="0.25">
      <c r="B5" s="135" t="s">
        <v>15</v>
      </c>
      <c r="C5" s="135"/>
      <c r="D5" s="135"/>
    </row>
    <row r="6" spans="1:5" ht="15" customHeight="1" x14ac:dyDescent="0.3">
      <c r="B6" s="136" t="str">
        <f>Отчет!B6</f>
        <v>за ноябрь 2021 года</v>
      </c>
      <c r="C6" s="137"/>
      <c r="D6" s="137"/>
    </row>
    <row r="9" spans="1:5" ht="15" customHeight="1" x14ac:dyDescent="0.25">
      <c r="A9" s="87" t="s">
        <v>16</v>
      </c>
      <c r="B9" s="22" t="s">
        <v>8</v>
      </c>
      <c r="C9" s="22" t="s">
        <v>11</v>
      </c>
      <c r="D9" s="11" t="s">
        <v>13</v>
      </c>
      <c r="E9" s="11" t="s">
        <v>39</v>
      </c>
    </row>
    <row r="10" spans="1:5" ht="15" customHeight="1" x14ac:dyDescent="0.25">
      <c r="A10" s="144" t="s">
        <v>18</v>
      </c>
      <c r="B10" s="144"/>
      <c r="C10" s="144"/>
      <c r="D10" s="144"/>
      <c r="E10" s="11"/>
    </row>
    <row r="11" spans="1:5" ht="15.75" customHeight="1" x14ac:dyDescent="0.25">
      <c r="A11" s="101">
        <v>44501.048819444608</v>
      </c>
      <c r="B11" s="93">
        <v>300</v>
      </c>
      <c r="C11" s="99" t="s">
        <v>54</v>
      </c>
      <c r="D11" s="102" t="s">
        <v>12</v>
      </c>
      <c r="E11" s="103"/>
    </row>
    <row r="12" spans="1:5" ht="15.75" customHeight="1" x14ac:dyDescent="0.25">
      <c r="A12" s="92">
        <v>44501.046990740579</v>
      </c>
      <c r="B12" s="93">
        <v>500</v>
      </c>
      <c r="C12" s="100" t="s">
        <v>55</v>
      </c>
      <c r="D12" s="89" t="s">
        <v>12</v>
      </c>
      <c r="E12" s="103"/>
    </row>
    <row r="13" spans="1:5" ht="15.75" customHeight="1" x14ac:dyDescent="0.25">
      <c r="A13" s="92">
        <v>44501.053263888694</v>
      </c>
      <c r="B13" s="93">
        <v>1000</v>
      </c>
      <c r="C13" s="100" t="s">
        <v>56</v>
      </c>
      <c r="D13" s="89" t="s">
        <v>12</v>
      </c>
      <c r="E13" s="103"/>
    </row>
    <row r="14" spans="1:5" ht="15.75" customHeight="1" x14ac:dyDescent="0.25">
      <c r="A14" s="92">
        <v>44501.399224536959</v>
      </c>
      <c r="B14" s="93">
        <v>1000</v>
      </c>
      <c r="C14" s="100" t="s">
        <v>57</v>
      </c>
      <c r="D14" s="89" t="s">
        <v>12</v>
      </c>
      <c r="E14" s="103"/>
    </row>
    <row r="15" spans="1:5" ht="15.75" customHeight="1" x14ac:dyDescent="0.25">
      <c r="A15" s="92">
        <v>44511.825914351735</v>
      </c>
      <c r="B15" s="93">
        <v>200</v>
      </c>
      <c r="C15" s="100" t="s">
        <v>58</v>
      </c>
      <c r="D15" s="89" t="s">
        <v>12</v>
      </c>
      <c r="E15" s="103"/>
    </row>
    <row r="16" spans="1:5" ht="15.75" customHeight="1" x14ac:dyDescent="0.25">
      <c r="A16" s="92">
        <v>44515.177604166791</v>
      </c>
      <c r="B16" s="93">
        <v>2000</v>
      </c>
      <c r="C16" s="100" t="s">
        <v>59</v>
      </c>
      <c r="D16" s="89" t="s">
        <v>12</v>
      </c>
      <c r="E16" s="103"/>
    </row>
    <row r="17" spans="1:5" ht="15.75" customHeight="1" x14ac:dyDescent="0.25">
      <c r="A17" s="92">
        <v>44519.85381944431</v>
      </c>
      <c r="B17" s="93">
        <v>100</v>
      </c>
      <c r="C17" s="100" t="s">
        <v>60</v>
      </c>
      <c r="D17" s="89" t="s">
        <v>12</v>
      </c>
      <c r="E17" s="104"/>
    </row>
    <row r="18" spans="1:5" ht="15.75" customHeight="1" x14ac:dyDescent="0.25">
      <c r="A18" s="92">
        <v>44523.878414351959</v>
      </c>
      <c r="B18" s="93">
        <v>55</v>
      </c>
      <c r="C18" s="100" t="s">
        <v>61</v>
      </c>
      <c r="D18" s="89" t="s">
        <v>12</v>
      </c>
      <c r="E18" s="103"/>
    </row>
    <row r="19" spans="1:5" ht="15.75" customHeight="1" x14ac:dyDescent="0.25">
      <c r="A19" s="92">
        <v>44523.884699074086</v>
      </c>
      <c r="B19" s="93">
        <v>100</v>
      </c>
      <c r="C19" s="100" t="s">
        <v>61</v>
      </c>
      <c r="D19" s="89" t="s">
        <v>12</v>
      </c>
      <c r="E19" s="103"/>
    </row>
    <row r="20" spans="1:5" ht="15.75" customHeight="1" x14ac:dyDescent="0.25">
      <c r="A20" s="92">
        <v>44526.481435185298</v>
      </c>
      <c r="B20" s="93">
        <v>30</v>
      </c>
      <c r="C20" s="100" t="s">
        <v>62</v>
      </c>
      <c r="D20" s="89" t="s">
        <v>12</v>
      </c>
      <c r="E20" s="103"/>
    </row>
    <row r="21" spans="1:5" ht="15.75" customHeight="1" x14ac:dyDescent="0.25">
      <c r="A21" s="92">
        <v>44529.125104166567</v>
      </c>
      <c r="B21" s="93">
        <v>300</v>
      </c>
      <c r="C21" s="100" t="s">
        <v>63</v>
      </c>
      <c r="D21" s="89" t="s">
        <v>12</v>
      </c>
      <c r="E21" s="103"/>
    </row>
    <row r="22" spans="1:5" ht="15.75" customHeight="1" x14ac:dyDescent="0.25">
      <c r="A22" s="92">
        <v>44530</v>
      </c>
      <c r="B22" s="93">
        <v>2000</v>
      </c>
      <c r="C22" s="100" t="s">
        <v>59</v>
      </c>
      <c r="D22" s="89" t="s">
        <v>12</v>
      </c>
      <c r="E22" s="103"/>
    </row>
    <row r="23" spans="1:5" ht="15" customHeight="1" x14ac:dyDescent="0.25">
      <c r="A23" s="41" t="s">
        <v>10</v>
      </c>
      <c r="B23" s="53">
        <f>SUM(B11:B22)</f>
        <v>7585</v>
      </c>
      <c r="C23" s="145"/>
      <c r="D23" s="146"/>
      <c r="E23" s="103"/>
    </row>
    <row r="24" spans="1:5" ht="15" customHeight="1" x14ac:dyDescent="0.25">
      <c r="A24" s="142" t="s">
        <v>43</v>
      </c>
      <c r="B24" s="142"/>
      <c r="C24" s="142"/>
      <c r="D24" s="142"/>
      <c r="E24" s="11"/>
    </row>
    <row r="25" spans="1:5" ht="30" customHeight="1" x14ac:dyDescent="0.25">
      <c r="A25" s="63">
        <v>44501</v>
      </c>
      <c r="B25" s="105">
        <v>159000</v>
      </c>
      <c r="C25" s="143" t="s">
        <v>44</v>
      </c>
      <c r="D25" s="143"/>
      <c r="E25" s="103"/>
    </row>
    <row r="26" spans="1:5" ht="30.6" customHeight="1" x14ac:dyDescent="0.25">
      <c r="A26" s="63">
        <v>44501</v>
      </c>
      <c r="B26" s="105">
        <v>1000</v>
      </c>
      <c r="C26" s="143" t="s">
        <v>45</v>
      </c>
      <c r="D26" s="143"/>
      <c r="E26" s="103"/>
    </row>
    <row r="27" spans="1:5" ht="15" customHeight="1" x14ac:dyDescent="0.25">
      <c r="A27" s="63">
        <v>44501</v>
      </c>
      <c r="B27" s="105">
        <v>36958</v>
      </c>
      <c r="C27" s="141" t="s">
        <v>46</v>
      </c>
      <c r="D27" s="141"/>
      <c r="E27" s="104" t="s">
        <v>28</v>
      </c>
    </row>
    <row r="28" spans="1:5" ht="15" customHeight="1" x14ac:dyDescent="0.25">
      <c r="A28" s="63">
        <v>44503</v>
      </c>
      <c r="B28" s="105">
        <v>245269</v>
      </c>
      <c r="C28" s="141" t="s">
        <v>64</v>
      </c>
      <c r="D28" s="141"/>
      <c r="E28" s="103"/>
    </row>
    <row r="29" spans="1:5" ht="15" customHeight="1" x14ac:dyDescent="0.25">
      <c r="A29" s="107" t="s">
        <v>10</v>
      </c>
      <c r="B29" s="106">
        <f>SUM(B25:B28)</f>
        <v>442227</v>
      </c>
      <c r="C29" s="140"/>
      <c r="D29" s="140"/>
      <c r="E29" s="103"/>
    </row>
    <row r="30" spans="1:5" ht="15" customHeight="1" x14ac:dyDescent="0.25">
      <c r="A30" s="28" t="s">
        <v>17</v>
      </c>
      <c r="B30" s="46">
        <f>B23+B29</f>
        <v>449812</v>
      </c>
      <c r="C30" s="7"/>
      <c r="D30" s="45"/>
      <c r="E30" s="11"/>
    </row>
  </sheetData>
  <sheetProtection formatCells="0" formatColumns="0" formatRows="0" insertColumns="0" insertRows="0" insertHyperlinks="0" deleteColumns="0" deleteRows="0" sort="0" autoFilter="0" pivotTables="0"/>
  <mergeCells count="13">
    <mergeCell ref="A10:D10"/>
    <mergeCell ref="C23:D23"/>
    <mergeCell ref="B1:D1"/>
    <mergeCell ref="B2:D2"/>
    <mergeCell ref="B4:D4"/>
    <mergeCell ref="B5:D5"/>
    <mergeCell ref="B6:D6"/>
    <mergeCell ref="C29:D29"/>
    <mergeCell ref="C27:D27"/>
    <mergeCell ref="A24:D24"/>
    <mergeCell ref="C25:D25"/>
    <mergeCell ref="C26:D26"/>
    <mergeCell ref="C28:D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topLeftCell="A3" workbookViewId="0">
      <selection activeCell="E20" sqref="E20"/>
    </sheetView>
  </sheetViews>
  <sheetFormatPr defaultRowHeight="15" x14ac:dyDescent="0.25"/>
  <cols>
    <col min="1" max="1" width="14.5703125" customWidth="1"/>
    <col min="2" max="2" width="24.85546875" customWidth="1"/>
    <col min="3" max="3" width="19.42578125" customWidth="1"/>
    <col min="4" max="4" width="39.28515625" customWidth="1"/>
    <col min="5" max="5" width="23.42578125" customWidth="1"/>
  </cols>
  <sheetData>
    <row r="1" spans="1:5" ht="18.75" x14ac:dyDescent="0.3">
      <c r="A1" s="64"/>
      <c r="B1" s="134" t="s">
        <v>0</v>
      </c>
      <c r="C1" s="134"/>
      <c r="D1" s="134"/>
    </row>
    <row r="2" spans="1:5" ht="18.75" x14ac:dyDescent="0.3">
      <c r="A2" s="64"/>
      <c r="B2" s="134" t="s">
        <v>25</v>
      </c>
      <c r="C2" s="134"/>
      <c r="D2" s="134"/>
    </row>
    <row r="3" spans="1:5" x14ac:dyDescent="0.25">
      <c r="A3" s="64"/>
      <c r="B3" s="16"/>
      <c r="C3" s="64"/>
      <c r="D3" s="64"/>
    </row>
    <row r="4" spans="1:5" ht="18.75" x14ac:dyDescent="0.3">
      <c r="A4" s="64"/>
      <c r="B4" s="114" t="s">
        <v>101</v>
      </c>
      <c r="C4" s="5"/>
      <c r="D4" s="5"/>
    </row>
    <row r="5" spans="1:5" ht="18.75" x14ac:dyDescent="0.25">
      <c r="A5" s="64"/>
      <c r="B5" s="135"/>
      <c r="C5" s="135"/>
      <c r="D5" s="135"/>
    </row>
    <row r="6" spans="1:5" ht="18.75" x14ac:dyDescent="0.3">
      <c r="A6" s="64"/>
      <c r="B6" s="138" t="str">
        <f>Отчет!B6</f>
        <v>за ноябрь 2021 года</v>
      </c>
      <c r="C6" s="139"/>
      <c r="D6" s="117"/>
    </row>
    <row r="7" spans="1:5" x14ac:dyDescent="0.25">
      <c r="A7" s="64"/>
      <c r="B7" s="16"/>
      <c r="C7" s="64"/>
      <c r="D7" s="64"/>
    </row>
    <row r="8" spans="1:5" ht="45" x14ac:dyDescent="0.25">
      <c r="A8" s="17" t="s">
        <v>33</v>
      </c>
      <c r="B8" s="19" t="s">
        <v>8</v>
      </c>
      <c r="C8" s="18" t="s">
        <v>35</v>
      </c>
      <c r="D8" s="20" t="s">
        <v>13</v>
      </c>
    </row>
    <row r="9" spans="1:5" s="64" customFormat="1" ht="16.5" x14ac:dyDescent="0.25">
      <c r="A9" s="27">
        <v>44479</v>
      </c>
      <c r="B9" s="52">
        <v>100</v>
      </c>
      <c r="C9" s="52" t="s">
        <v>102</v>
      </c>
      <c r="D9" s="90" t="s">
        <v>12</v>
      </c>
      <c r="E9" s="122"/>
    </row>
    <row r="10" spans="1:5" s="64" customFormat="1" ht="16.5" x14ac:dyDescent="0.25">
      <c r="A10" s="27">
        <v>44478</v>
      </c>
      <c r="B10" s="52">
        <v>300</v>
      </c>
      <c r="C10" s="52" t="s">
        <v>103</v>
      </c>
      <c r="D10" s="90" t="s">
        <v>12</v>
      </c>
      <c r="E10" s="122"/>
    </row>
    <row r="11" spans="1:5" s="64" customFormat="1" ht="16.5" x14ac:dyDescent="0.25">
      <c r="A11" s="27">
        <v>44470</v>
      </c>
      <c r="B11" s="52">
        <v>50</v>
      </c>
      <c r="C11" s="52" t="s">
        <v>104</v>
      </c>
      <c r="D11" s="90" t="s">
        <v>12</v>
      </c>
      <c r="E11" s="122"/>
    </row>
    <row r="12" spans="1:5" s="64" customFormat="1" ht="16.5" x14ac:dyDescent="0.25">
      <c r="A12" s="27">
        <v>44458</v>
      </c>
      <c r="B12" s="52">
        <v>510</v>
      </c>
      <c r="C12" s="52" t="s">
        <v>103</v>
      </c>
      <c r="D12" s="90" t="s">
        <v>12</v>
      </c>
      <c r="E12" s="122"/>
    </row>
    <row r="13" spans="1:5" s="64" customFormat="1" ht="16.5" x14ac:dyDescent="0.25">
      <c r="A13" s="27">
        <v>44448</v>
      </c>
      <c r="B13" s="52">
        <v>300</v>
      </c>
      <c r="C13" s="52" t="s">
        <v>103</v>
      </c>
      <c r="D13" s="90" t="s">
        <v>12</v>
      </c>
      <c r="E13" s="122"/>
    </row>
    <row r="14" spans="1:5" s="64" customFormat="1" ht="16.5" x14ac:dyDescent="0.25">
      <c r="A14" s="27">
        <v>44444</v>
      </c>
      <c r="B14" s="52">
        <v>300</v>
      </c>
      <c r="C14" s="52" t="s">
        <v>105</v>
      </c>
      <c r="D14" s="90" t="s">
        <v>12</v>
      </c>
      <c r="E14" s="122"/>
    </row>
    <row r="15" spans="1:5" ht="16.5" x14ac:dyDescent="0.25">
      <c r="A15" s="27">
        <v>44444</v>
      </c>
      <c r="B15" s="52">
        <v>300</v>
      </c>
      <c r="C15" s="52" t="s">
        <v>105</v>
      </c>
      <c r="D15" s="90" t="s">
        <v>12</v>
      </c>
      <c r="E15" s="122"/>
    </row>
    <row r="16" spans="1:5" ht="16.5" x14ac:dyDescent="0.25">
      <c r="A16" s="27">
        <v>44439</v>
      </c>
      <c r="B16" s="52">
        <v>100</v>
      </c>
      <c r="C16" s="52" t="s">
        <v>103</v>
      </c>
      <c r="D16" s="90" t="s">
        <v>12</v>
      </c>
      <c r="E16" s="122"/>
    </row>
    <row r="17" spans="1:5" ht="16.5" x14ac:dyDescent="0.25">
      <c r="A17" s="27">
        <v>44439</v>
      </c>
      <c r="B17" s="52">
        <v>200</v>
      </c>
      <c r="C17" s="52" t="s">
        <v>103</v>
      </c>
      <c r="D17" s="90" t="s">
        <v>12</v>
      </c>
      <c r="E17" s="122"/>
    </row>
    <row r="18" spans="1:5" ht="45" x14ac:dyDescent="0.25">
      <c r="A18" s="108" t="s">
        <v>106</v>
      </c>
      <c r="B18" s="7">
        <f>SUM(B9:B17)</f>
        <v>2160</v>
      </c>
      <c r="C18" s="113"/>
      <c r="D18" s="20"/>
    </row>
  </sheetData>
  <mergeCells count="4">
    <mergeCell ref="B1:D1"/>
    <mergeCell ref="B2:D2"/>
    <mergeCell ref="B5:D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Отчет</vt:lpstr>
      <vt:lpstr>Расходы</vt:lpstr>
      <vt:lpstr>CHRONOPAY</vt:lpstr>
      <vt:lpstr>ROBOKASSA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2019-11-25T08:39:38Z</cp:lastPrinted>
  <dcterms:created xsi:type="dcterms:W3CDTF">2019-02-26T11:48:52Z</dcterms:created>
  <dcterms:modified xsi:type="dcterms:W3CDTF">2021-12-21T08:44:38Z</dcterms:modified>
  <cp:category/>
  <cp:contentStatus/>
</cp:coreProperties>
</file>