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екты\ПРошарите\Финансовые отчеты\Финансовые отчеты\"/>
    </mc:Choice>
  </mc:AlternateContent>
  <bookViews>
    <workbookView xWindow="0" yWindow="0" windowWidth="13830" windowHeight="7700" tabRatio="649"/>
  </bookViews>
  <sheets>
    <sheet name="Отчет" sheetId="1" r:id="rId1"/>
    <sheet name="Расходы" sheetId="4" r:id="rId2"/>
    <sheet name="CHRONOPAY" sheetId="13" r:id="rId3"/>
    <sheet name="ROBOKASSA" sheetId="8" r:id="rId4"/>
    <sheet name="Юмани" sheetId="14" r:id="rId5"/>
    <sheet name="Сбербанк" sheetId="5" r:id="rId6"/>
    <sheet name="Благо.ру" sheetId="15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B32" i="4" l="1"/>
  <c r="B36" i="14" l="1"/>
  <c r="B75" i="15"/>
  <c r="C9" i="1" l="1"/>
  <c r="C15" i="1" l="1"/>
  <c r="B30" i="13"/>
  <c r="B30" i="5" l="1"/>
  <c r="B6" i="14" l="1"/>
  <c r="B6" i="8"/>
  <c r="C14" i="1"/>
  <c r="B10" i="8"/>
  <c r="B15" i="4" l="1"/>
  <c r="B6" i="5" l="1"/>
  <c r="B5" i="4"/>
  <c r="B20" i="4" l="1"/>
  <c r="C20" i="1" s="1"/>
  <c r="B24" i="4"/>
  <c r="C21" i="1" s="1"/>
  <c r="B28" i="4" l="1"/>
  <c r="C22" i="1" s="1"/>
  <c r="C19" i="1" l="1"/>
  <c r="B33" i="4" l="1"/>
  <c r="B34" i="4" s="1"/>
  <c r="B24" i="5" l="1"/>
  <c r="B31" i="5" s="1"/>
  <c r="C16" i="1" l="1"/>
  <c r="C12" i="1" l="1"/>
  <c r="C13" i="1" l="1"/>
  <c r="C11" i="1" l="1"/>
  <c r="C23" i="1" l="1"/>
  <c r="C18" i="1" l="1"/>
  <c r="C25" i="1" l="1"/>
</calcChain>
</file>

<file path=xl/sharedStrings.xml><?xml version="1.0" encoding="utf-8"?>
<sst xmlns="http://schemas.openxmlformats.org/spreadsheetml/2006/main" count="357" uniqueCount="151">
  <si>
    <t>Благотворительный фонд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</si>
  <si>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</si>
  <si>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</si>
  <si>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</si>
  <si>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</si>
  <si>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</si>
  <si>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</si>
  <si>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</si>
  <si>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</si>
  <si>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</si>
  <si>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</si>
  <si>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Благотворитель</t>
  </si>
  <si>
    <t>Благотворительное пожертвование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</si>
  <si>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</si>
  <si>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</si>
  <si>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</si>
  <si>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</si>
  <si>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</si>
  <si>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</si>
  <si>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«Помощь бездомным беспородным животным»</t>
  </si>
  <si>
    <t>Программа "Старый друг"</t>
  </si>
  <si>
    <t>Программа "Меньше бездомных"</t>
  </si>
  <si>
    <t>Программа "Город без жесткости"</t>
  </si>
  <si>
    <t xml:space="preserve">Программа "Меньше бездомных" </t>
  </si>
  <si>
    <t>Пожертвования на сайте https://less-homeless.com/</t>
  </si>
  <si>
    <t>через платёжную систему CHRONOPAY</t>
  </si>
  <si>
    <t>Дата пожертвования</t>
  </si>
  <si>
    <t>через платёжную систему ROBOKASSA</t>
  </si>
  <si>
    <t xml:space="preserve">Благотворитель </t>
  </si>
  <si>
    <t>Через платежную систему ROBOKASSA</t>
  </si>
  <si>
    <t>Через платежную систему CHRONOPAY</t>
  </si>
  <si>
    <t>Программа "Стерилизация"</t>
  </si>
  <si>
    <t>Адресность</t>
  </si>
  <si>
    <t>Оплата за корм для собак в  интернет-магазине зоотоваров «Старая ферма»</t>
  </si>
  <si>
    <t>Зачислено через платежную ситему</t>
  </si>
  <si>
    <t>Прочие поступления и благотворительные пожертвования</t>
  </si>
  <si>
    <t xml:space="preserve">Благотворительные пожертвования  участников программы
 «Миллион призов»  (ООО «Нескучный город») </t>
  </si>
  <si>
    <t xml:space="preserve">Благотворительное пожертвование  участников программы
    #ПОБЕДИМCOVIDВМЕСТЕ (ООО «Нескучный город») </t>
  </si>
  <si>
    <t xml:space="preserve">Благотворительные пожертвования, собранные на портале моs.ru </t>
  </si>
  <si>
    <t xml:space="preserve">                       Пожертвования на сайте https://less-homeless.com/</t>
  </si>
  <si>
    <t>через платёжную систему Юмани</t>
  </si>
  <si>
    <t>Андрей Анатольевич К.</t>
  </si>
  <si>
    <t>Через платежную систему Юмани</t>
  </si>
  <si>
    <t xml:space="preserve">Программа "Старый друг" </t>
  </si>
  <si>
    <t xml:space="preserve">                       Пожертвования на сайте https://www.blago.ru/donations</t>
  </si>
  <si>
    <t>Зачислено через Благо.ру</t>
  </si>
  <si>
    <t>Через Благо.ру</t>
  </si>
  <si>
    <t>за декабрь 2021 года</t>
  </si>
  <si>
    <t>Остаток средств на 01.12.2021</t>
  </si>
  <si>
    <t>Общая сумма поступлений за декабрь 2021г.</t>
  </si>
  <si>
    <t>Произведенные расходы за декабрь  2021г.</t>
  </si>
  <si>
    <t>Остаток средств на 31.12.2021</t>
  </si>
  <si>
    <t>Оплата за вет. услуги - за овариогистерэктомию 5 кошек и 1 собаки  в Ветклиника «ВИВА»</t>
  </si>
  <si>
    <t>Оплата за вет. услуги -   стерилизация 3 кошек  в вет. клинике ООО "Зооцентр КиС"</t>
  </si>
  <si>
    <t xml:space="preserve">Интернет-услуги (цифровой сертификат  на 1 год) </t>
  </si>
  <si>
    <t>Интернет-услуги(продление домена, пакет Стандарт для домена)</t>
  </si>
  <si>
    <t>Оплата за вет. услуги - за овариогистерэктомию 15 кошек и 1 собаки  в Ветклиника «ВИВА»</t>
  </si>
  <si>
    <t>Дарья Алексеевна Ш.</t>
  </si>
  <si>
    <t>Людмила Григорьевна Б.</t>
  </si>
  <si>
    <t>Александра Дмитриевна Л.</t>
  </si>
  <si>
    <t>Инкогнито</t>
  </si>
  <si>
    <t xml:space="preserve"> Дарья Алексеевна Ш.</t>
  </si>
  <si>
    <t>Ш. Дарья Алексеевна</t>
  </si>
  <si>
    <t>Ирина Юрьевна С.</t>
  </si>
  <si>
    <t>Анна Ивановна Ш.</t>
  </si>
  <si>
    <t>Елена Анатольевна К.</t>
  </si>
  <si>
    <t>Жанна Васильевна М.</t>
  </si>
  <si>
    <t>Мария Владимировна А.</t>
  </si>
  <si>
    <t>Старичкам в приюте</t>
  </si>
  <si>
    <t>Оплата за вет. услугистерилизация 44 животных  в  клинике «Мартовский кот» (сбор пожертвований через платформу Сбер Вместе)</t>
  </si>
  <si>
    <t>Daniel Z.</t>
  </si>
  <si>
    <t>Анонимно</t>
  </si>
  <si>
    <t>RUDYAK EVELINA</t>
  </si>
  <si>
    <t>ORLOVA ELENA</t>
  </si>
  <si>
    <t>FROLOV ARTEM</t>
  </si>
  <si>
    <t>VOROZHTSOVA ALINA</t>
  </si>
  <si>
    <t>ZHIVOPISTSEVA OLGA</t>
  </si>
  <si>
    <t>MARIA</t>
  </si>
  <si>
    <t>ZUDILOVA NATALIYA</t>
  </si>
  <si>
    <t>CHERKASHINA E</t>
  </si>
  <si>
    <t>KANASHENKO MARIYA</t>
  </si>
  <si>
    <t>Евгений Алипкин</t>
  </si>
  <si>
    <t>Пользователь PayPal</t>
  </si>
  <si>
    <t>R MOMENTUM</t>
  </si>
  <si>
    <t>KUDRYASHEVA EVGENIA</t>
  </si>
  <si>
    <t>Хигса Бозон</t>
  </si>
  <si>
    <t>GOROKHOVA ANNA</t>
  </si>
  <si>
    <t>NATALIYA VERTELETSKA</t>
  </si>
  <si>
    <t>MORB</t>
  </si>
  <si>
    <t>GALIEV AYDAR</t>
  </si>
  <si>
    <t>ARKINA TATYANA</t>
  </si>
  <si>
    <t>SHEVTSOVA POLINA</t>
  </si>
  <si>
    <t>ROVNOV ALEXEY</t>
  </si>
  <si>
    <t>AGEEVA ELENA</t>
  </si>
  <si>
    <t>BRIGADNOVA SVETLANA</t>
  </si>
  <si>
    <t>DEMYANOV GEORGY</t>
  </si>
  <si>
    <t>KUTEYNIKOVA E</t>
  </si>
  <si>
    <t>KRIKUN ANNA</t>
  </si>
  <si>
    <t>Ульяна Фёдорова</t>
  </si>
  <si>
    <t>SARKISOV ANDREY</t>
  </si>
  <si>
    <t>CHIRIKOV EVGENY</t>
  </si>
  <si>
    <t>BIKMETOVA ALBINA</t>
  </si>
  <si>
    <t>MARCHENKO SVETLANA</t>
  </si>
  <si>
    <t>EKATERINA GRISHKOVA</t>
  </si>
  <si>
    <t>NADEZHDA ALEKSEEVA</t>
  </si>
  <si>
    <t>TATIANA ZMIEVSKAIA</t>
  </si>
  <si>
    <t>TATYANA RYBALKINA</t>
  </si>
  <si>
    <t>VIACHESLAV MATSVEI</t>
  </si>
  <si>
    <t>V LIVENTSOVA</t>
  </si>
  <si>
    <t>KONSTANTIN BABURKIN</t>
  </si>
  <si>
    <t>YULIYA KUKLINA</t>
  </si>
  <si>
    <t>ANASTASIYA FEDOTOVA</t>
  </si>
  <si>
    <t>DAMIRA ALNIKOVA</t>
  </si>
  <si>
    <t>MARIA SIDO</t>
  </si>
  <si>
    <t>MUNIRA TARASOVA</t>
  </si>
  <si>
    <t>ALINA BOBROVNIK</t>
  </si>
  <si>
    <t>EKATERINA ANTONOVA</t>
  </si>
  <si>
    <t>MARIIA SMIRNOVA</t>
  </si>
  <si>
    <t>KRISTINA KOVALEVSKYA</t>
  </si>
  <si>
    <t>IVAN IVANOV</t>
  </si>
  <si>
    <t>LARISA SUROGINA</t>
  </si>
  <si>
    <t>YURIY  KURYSHKIN</t>
  </si>
  <si>
    <t>Дмитрий</t>
  </si>
  <si>
    <t>Алёна Ч.</t>
  </si>
  <si>
    <t>Артём Б.</t>
  </si>
  <si>
    <t>Valentina L.</t>
  </si>
  <si>
    <t>Никита Г.</t>
  </si>
  <si>
    <t xml:space="preserve"> Лариса П.</t>
  </si>
  <si>
    <t>Елена Т.</t>
  </si>
  <si>
    <t>Ксения К.</t>
  </si>
  <si>
    <t>Надя А.</t>
  </si>
  <si>
    <t>Ольга К.</t>
  </si>
  <si>
    <t>GK</t>
  </si>
  <si>
    <t>Юлия Р.</t>
  </si>
  <si>
    <t>Ксения Г.</t>
  </si>
  <si>
    <t>ДЕ</t>
  </si>
  <si>
    <t>Алёна Б.</t>
  </si>
  <si>
    <t>Nata</t>
  </si>
  <si>
    <t>Полина К.</t>
  </si>
  <si>
    <t>Ekaterina F.</t>
  </si>
  <si>
    <t>Евгения Ш.</t>
  </si>
  <si>
    <t>Марина Ж.</t>
  </si>
  <si>
    <t>Ольга С.</t>
  </si>
  <si>
    <t>Андрей Г.</t>
  </si>
  <si>
    <t>Павел С.</t>
  </si>
  <si>
    <t>Елизавета Е.</t>
  </si>
  <si>
    <t>за ноябрь-декабрь 2021 г.</t>
  </si>
  <si>
    <t>Сбор средств на уставную деятельность фонда</t>
  </si>
  <si>
    <t>Старички в приюте</t>
  </si>
  <si>
    <t>Ошейники и поводки для 40 молодых собак</t>
  </si>
  <si>
    <t>Комиссии банков, платежных операторов, расходы по администрированию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</si>
</sst>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55595C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49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9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/>
    </xf>
    <xf numFmtId="164" fontId="7" fillId="2" borderId="3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164" fontId="7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4" fontId="12" fillId="4" borderId="8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4" fontId="3" fillId="2" borderId="6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5" fontId="15" fillId="4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6" fillId="4" borderId="9" xfId="0" applyNumberFormat="1" applyFont="1" applyFill="1" applyBorder="1" applyAlignment="1" applyProtection="1">
      <alignment horizontal="center" vertical="center" wrapText="1"/>
    </xf>
    <xf numFmtId="0" fontId="12" fillId="4" borderId="9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165" fontId="12" fillId="4" borderId="8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3" fillId="2" borderId="4" xfId="0" applyFont="1" applyFill="1" applyBorder="1" applyAlignment="1" applyProtection="1">
      <alignment horizontal="center" vertical="center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166" fontId="12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1" fillId="4" borderId="8" xfId="0" applyNumberFormat="1" applyFont="1" applyFill="1" applyBorder="1" applyAlignment="1" applyProtection="1">
      <alignment horizontal="left" vertical="center" wrapText="1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vertical="center"/>
    </xf>
    <xf numFmtId="4" fontId="17" fillId="5" borderId="8" xfId="0" applyNumberFormat="1" applyFont="1" applyFill="1" applyBorder="1" applyAlignment="1" applyProtection="1">
      <alignment horizontal="center" vertical="center" wrapText="1"/>
    </xf>
    <xf numFmtId="165" fontId="15" fillId="4" borderId="8" xfId="0" applyNumberFormat="1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Alignment="1" applyProtection="1">
      <alignment vertical="center" wrapText="1"/>
    </xf>
    <xf numFmtId="4" fontId="11" fillId="5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1" fillId="5" borderId="3" xfId="0" applyFont="1" applyFill="1" applyBorder="1" applyAlignment="1" applyProtection="1">
      <alignment horizontal="left" vertical="center" wrapText="1"/>
    </xf>
    <xf numFmtId="4" fontId="21" fillId="5" borderId="4" xfId="0" applyNumberFormat="1" applyFont="1" applyFill="1" applyBorder="1" applyAlignment="1">
      <alignment horizontal="center"/>
    </xf>
    <xf numFmtId="165" fontId="15" fillId="4" borderId="11" xfId="0" applyNumberFormat="1" applyFont="1" applyFill="1" applyBorder="1" applyAlignment="1" applyProtection="1">
      <alignment horizontal="center" vertical="center" wrapText="1"/>
    </xf>
    <xf numFmtId="0" fontId="11" fillId="4" borderId="11" xfId="0" applyNumberFormat="1" applyFont="1" applyFill="1" applyBorder="1" applyAlignment="1" applyProtection="1">
      <alignment horizontal="left" vertical="center" wrapText="1"/>
    </xf>
    <xf numFmtId="4" fontId="17" fillId="5" borderId="11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12" fillId="4" borderId="8" xfId="0" applyNumberFormat="1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 applyProtection="1">
      <alignment horizontal="left" wrapText="1"/>
    </xf>
    <xf numFmtId="0" fontId="2" fillId="0" borderId="4" xfId="0" applyFont="1" applyBorder="1"/>
    <xf numFmtId="0" fontId="12" fillId="4" borderId="4" xfId="0" applyNumberFormat="1" applyFont="1" applyFill="1" applyBorder="1" applyAlignment="1" applyProtection="1">
      <alignment horizontal="left" vertical="center" wrapText="1"/>
    </xf>
    <xf numFmtId="4" fontId="2" fillId="0" borderId="9" xfId="0" applyNumberFormat="1" applyFont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165" fontId="15" fillId="4" borderId="12" xfId="0" applyNumberFormat="1" applyFont="1" applyFill="1" applyBorder="1" applyAlignment="1" applyProtection="1">
      <alignment horizontal="center" vertical="center" wrapText="1"/>
    </xf>
    <xf numFmtId="4" fontId="19" fillId="5" borderId="12" xfId="0" applyNumberFormat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2" fillId="0" borderId="9" xfId="0" applyFont="1" applyFill="1" applyBorder="1" applyAlignment="1" applyProtection="1">
      <alignment horizontal="left" wrapText="1"/>
    </xf>
    <xf numFmtId="0" fontId="0" fillId="0" borderId="4" xfId="0" applyFill="1" applyBorder="1" applyProtection="1"/>
    <xf numFmtId="0" fontId="2" fillId="0" borderId="4" xfId="0" applyFont="1" applyFill="1" applyBorder="1" applyProtection="1"/>
    <xf numFmtId="4" fontId="12" fillId="4" borderId="4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4" fontId="12" fillId="0" borderId="8" xfId="0" applyNumberFormat="1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Protection="1"/>
    <xf numFmtId="4" fontId="9" fillId="0" borderId="0" xfId="0" applyNumberFormat="1" applyFont="1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center"/>
    </xf>
    <xf numFmtId="14" fontId="0" fillId="0" borderId="13" xfId="0" applyNumberFormat="1" applyFill="1" applyBorder="1" applyProtection="1"/>
    <xf numFmtId="0" fontId="0" fillId="0" borderId="13" xfId="0" applyFill="1" applyBorder="1" applyProtection="1"/>
    <xf numFmtId="2" fontId="0" fillId="0" borderId="13" xfId="0" applyNumberFormat="1" applyFill="1" applyBorder="1" applyAlignment="1" applyProtection="1">
      <alignment horizontal="center" vertical="center"/>
    </xf>
    <xf numFmtId="0" fontId="0" fillId="0" borderId="4" xfId="0" applyBorder="1"/>
    <xf numFmtId="0" fontId="23" fillId="0" borderId="0" xfId="0" applyFont="1" applyAlignment="1">
      <alignment horizontal="left" vertical="center" wrapText="1" indent="1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166" fontId="12" fillId="4" borderId="1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3" fillId="2" borderId="4" xfId="0" applyFont="1" applyFill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165" fontId="12" fillId="5" borderId="8" xfId="0" applyNumberFormat="1" applyFont="1" applyFill="1" applyBorder="1" applyAlignment="1" applyProtection="1">
      <alignment horizontal="center" vertical="center" wrapText="1"/>
    </xf>
    <xf numFmtId="4" fontId="12" fillId="5" borderId="8" xfId="0" applyNumberFormat="1" applyFont="1" applyFill="1" applyBorder="1" applyAlignment="1" applyProtection="1">
      <alignment horizontal="center" vertical="center" wrapText="1"/>
    </xf>
    <xf numFmtId="0" fontId="11" fillId="5" borderId="11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_financial-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асходы"/>
      <sheetName val="CHRONOPAY"/>
      <sheetName val="ROBOKASSA"/>
      <sheetName val="Юмани"/>
      <sheetName val="Сбербанк"/>
      <sheetName val="Благо.ру"/>
    </sheetNames>
    <sheetDataSet>
      <sheetData sheetId="0">
        <row r="25">
          <cell r="C25">
            <v>3114190.48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0"/>
  <sheetViews>
    <sheetView showGridLines="0" tabSelected="1" topLeftCell="A7" zoomScaleNormal="100" workbookViewId="0">
      <selection activeCell="H19" sqref="H19"/>
    </sheetView>
  </sheetViews>
  <sheetFormatPr defaultColWidth="11.453125" defaultRowHeight="14.5" x14ac:dyDescent="0.35"/>
  <cols>
    <col min="1" max="1" width="24.1796875" style="1" customWidth="1"/>
    <col min="2" max="2" width="48.7265625" style="2" customWidth="1"/>
    <col min="3" max="3" width="19.453125" style="6" customWidth="1"/>
    <col min="4" max="4" width="8.81640625" customWidth="1"/>
    <col min="5" max="5" width="16.54296875" customWidth="1"/>
    <col min="6" max="253" width="8.81640625" customWidth="1"/>
  </cols>
  <sheetData>
    <row r="1" spans="1:5" ht="18.5" x14ac:dyDescent="0.45">
      <c r="B1" s="128" t="s">
        <v>0</v>
      </c>
      <c r="C1" s="128"/>
    </row>
    <row r="2" spans="1:5" ht="18.5" x14ac:dyDescent="0.45">
      <c r="B2" s="128" t="s">
        <v>19</v>
      </c>
      <c r="C2" s="128"/>
    </row>
    <row r="3" spans="1:5" ht="18.5" x14ac:dyDescent="0.45">
      <c r="B3" s="33"/>
      <c r="C3" s="33"/>
    </row>
    <row r="4" spans="1:5" ht="18.5" x14ac:dyDescent="0.45">
      <c r="B4" s="125" t="s">
        <v>1</v>
      </c>
      <c r="C4" s="125"/>
    </row>
    <row r="5" spans="1:5" ht="18.5" x14ac:dyDescent="0.45">
      <c r="B5" s="125" t="s">
        <v>2</v>
      </c>
      <c r="C5" s="125"/>
    </row>
    <row r="6" spans="1:5" ht="18.5" x14ac:dyDescent="0.35">
      <c r="B6" s="129" t="s">
        <v>47</v>
      </c>
      <c r="C6" s="129"/>
    </row>
    <row r="7" spans="1:5" ht="15" customHeight="1" x14ac:dyDescent="0.35">
      <c r="B7" s="34"/>
      <c r="C7" s="34"/>
    </row>
    <row r="9" spans="1:5" ht="15" customHeight="1" x14ac:dyDescent="0.35">
      <c r="A9" s="121" t="s">
        <v>48</v>
      </c>
      <c r="B9" s="122"/>
      <c r="C9" s="42">
        <f>[1]Отчет!$C$25</f>
        <v>3114190.48</v>
      </c>
      <c r="E9" s="16"/>
    </row>
    <row r="10" spans="1:5" ht="15" customHeight="1" x14ac:dyDescent="0.35">
      <c r="C10" s="12"/>
      <c r="E10" s="16"/>
    </row>
    <row r="11" spans="1:5" ht="15" customHeight="1" x14ac:dyDescent="0.35">
      <c r="A11" s="121" t="s">
        <v>49</v>
      </c>
      <c r="B11" s="122"/>
      <c r="C11" s="43">
        <f>SUM(C12:C16)</f>
        <v>573413</v>
      </c>
    </row>
    <row r="12" spans="1:5" ht="15" customHeight="1" x14ac:dyDescent="0.35">
      <c r="A12" s="123" t="s">
        <v>30</v>
      </c>
      <c r="B12" s="124"/>
      <c r="C12" s="13">
        <f>CHRONOPAY!B30</f>
        <v>6766</v>
      </c>
    </row>
    <row r="13" spans="1:5" ht="15" customHeight="1" x14ac:dyDescent="0.35">
      <c r="A13" s="123" t="s">
        <v>29</v>
      </c>
      <c r="B13" s="124"/>
      <c r="C13" s="40">
        <f>ROBOKASSA!B10</f>
        <v>2500</v>
      </c>
    </row>
    <row r="14" spans="1:5" s="64" customFormat="1" ht="15" customHeight="1" x14ac:dyDescent="0.35">
      <c r="A14" s="108" t="s">
        <v>42</v>
      </c>
      <c r="B14" s="109"/>
      <c r="C14" s="40">
        <f>Юмани!B36</f>
        <v>25606</v>
      </c>
    </row>
    <row r="15" spans="1:5" s="64" customFormat="1" ht="15" customHeight="1" x14ac:dyDescent="0.35">
      <c r="A15" s="113" t="s">
        <v>46</v>
      </c>
      <c r="B15" s="114"/>
      <c r="C15" s="40">
        <f>Благо.ру!B75</f>
        <v>85264</v>
      </c>
    </row>
    <row r="16" spans="1:5" ht="15" customHeight="1" x14ac:dyDescent="0.35">
      <c r="A16" s="8" t="s">
        <v>3</v>
      </c>
      <c r="B16" s="8"/>
      <c r="C16" s="13">
        <f>Сбербанк!B31</f>
        <v>453277</v>
      </c>
    </row>
    <row r="17" spans="1:5" ht="15" customHeight="1" x14ac:dyDescent="0.35">
      <c r="A17" s="10"/>
      <c r="B17" s="10"/>
      <c r="C17" s="14"/>
    </row>
    <row r="18" spans="1:5" ht="15" customHeight="1" x14ac:dyDescent="0.35">
      <c r="A18" s="121" t="s">
        <v>50</v>
      </c>
      <c r="B18" s="122"/>
      <c r="C18" s="42">
        <f>SUM(C19:C23)</f>
        <v>225257.08</v>
      </c>
    </row>
    <row r="19" spans="1:5" ht="15" customHeight="1" x14ac:dyDescent="0.35">
      <c r="A19" s="8" t="s">
        <v>20</v>
      </c>
      <c r="B19" s="9"/>
      <c r="C19" s="15">
        <f>Расходы!B15</f>
        <v>49540.5</v>
      </c>
    </row>
    <row r="20" spans="1:5" ht="22.5" customHeight="1" x14ac:dyDescent="0.35">
      <c r="A20" s="126" t="s">
        <v>31</v>
      </c>
      <c r="B20" s="127"/>
      <c r="C20" s="15">
        <f>Расходы!B20</f>
        <v>153800</v>
      </c>
    </row>
    <row r="21" spans="1:5" ht="16.5" customHeight="1" x14ac:dyDescent="0.35">
      <c r="A21" s="126" t="s">
        <v>21</v>
      </c>
      <c r="B21" s="127"/>
      <c r="C21" s="15">
        <f>Расходы!B24</f>
        <v>11385</v>
      </c>
    </row>
    <row r="22" spans="1:5" ht="29.25" customHeight="1" x14ac:dyDescent="0.35">
      <c r="A22" s="126" t="s">
        <v>22</v>
      </c>
      <c r="B22" s="127"/>
      <c r="C22" s="15">
        <f>Расходы!B28</f>
        <v>0</v>
      </c>
    </row>
    <row r="23" spans="1:5" ht="15" customHeight="1" x14ac:dyDescent="0.35">
      <c r="A23" s="8" t="s">
        <v>4</v>
      </c>
      <c r="B23" s="9"/>
      <c r="C23" s="15">
        <f>Расходы!B33</f>
        <v>10531.58</v>
      </c>
      <c r="D23" s="59"/>
    </row>
    <row r="24" spans="1:5" ht="15" customHeight="1" x14ac:dyDescent="0.35">
      <c r="C24" s="12"/>
      <c r="D24" s="59"/>
      <c r="E24" s="59"/>
    </row>
    <row r="25" spans="1:5" ht="15" customHeight="1" x14ac:dyDescent="0.35">
      <c r="A25" s="121" t="s">
        <v>51</v>
      </c>
      <c r="B25" s="122"/>
      <c r="C25" s="42">
        <f>C9+C11-C18</f>
        <v>3462346.4</v>
      </c>
      <c r="E25" s="16"/>
    </row>
    <row r="26" spans="1:5" x14ac:dyDescent="0.35">
      <c r="C26" s="24"/>
    </row>
    <row r="27" spans="1:5" x14ac:dyDescent="0.35">
      <c r="E27" s="16"/>
    </row>
    <row r="28" spans="1:5" x14ac:dyDescent="0.35">
      <c r="C28" s="24"/>
    </row>
    <row r="29" spans="1:5" x14ac:dyDescent="0.35">
      <c r="E29" s="16"/>
    </row>
    <row r="30" spans="1:5" x14ac:dyDescent="0.35">
      <c r="C30" s="25"/>
    </row>
  </sheetData>
  <sheetProtection formatCells="0" formatColumns="0" formatRows="0" insertColumns="0" insertRows="0" insertHyperlinks="0" deleteColumns="0" deleteRows="0" sort="0" autoFilter="0" pivotTables="0"/>
  <mergeCells count="14">
    <mergeCell ref="B1:C1"/>
    <mergeCell ref="A18:B18"/>
    <mergeCell ref="B4:C4"/>
    <mergeCell ref="B2:C2"/>
    <mergeCell ref="B6:C6"/>
    <mergeCell ref="A9:B9"/>
    <mergeCell ref="A25:B25"/>
    <mergeCell ref="A11:B11"/>
    <mergeCell ref="A13:B13"/>
    <mergeCell ref="B5:C5"/>
    <mergeCell ref="A12:B12"/>
    <mergeCell ref="A21:B21"/>
    <mergeCell ref="A22:B22"/>
    <mergeCell ref="A20:B20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34"/>
  <sheetViews>
    <sheetView showGridLines="0" topLeftCell="A19" zoomScaleNormal="100" workbookViewId="0">
      <selection activeCell="D28" sqref="D28"/>
    </sheetView>
  </sheetViews>
  <sheetFormatPr defaultColWidth="11.453125" defaultRowHeight="14.5" x14ac:dyDescent="0.35"/>
  <cols>
    <col min="1" max="1" width="22.453125" style="1" customWidth="1"/>
    <col min="2" max="2" width="21.453125" style="2" customWidth="1"/>
    <col min="3" max="3" width="95.81640625" customWidth="1"/>
    <col min="4" max="209" width="8.81640625" customWidth="1"/>
  </cols>
  <sheetData>
    <row r="1" spans="1:3" ht="18.5" x14ac:dyDescent="0.45">
      <c r="B1" s="128" t="s">
        <v>0</v>
      </c>
      <c r="C1" s="128"/>
    </row>
    <row r="2" spans="1:3" ht="18.5" x14ac:dyDescent="0.45">
      <c r="B2" s="128" t="s">
        <v>19</v>
      </c>
      <c r="C2" s="128"/>
    </row>
    <row r="3" spans="1:3" ht="18.5" x14ac:dyDescent="0.45">
      <c r="B3" s="125"/>
      <c r="C3" s="125"/>
    </row>
    <row r="4" spans="1:3" ht="18.5" x14ac:dyDescent="0.45">
      <c r="A4" s="1" t="s">
        <v>5</v>
      </c>
      <c r="B4" s="125" t="s">
        <v>6</v>
      </c>
      <c r="C4" s="125"/>
    </row>
    <row r="5" spans="1:3" ht="18.5" x14ac:dyDescent="0.35">
      <c r="B5" s="129" t="str">
        <f>Отчет!B6</f>
        <v>за декабрь 2021 года</v>
      </c>
      <c r="C5" s="129"/>
    </row>
    <row r="6" spans="1:3" ht="15.5" x14ac:dyDescent="0.35">
      <c r="B6" s="3"/>
      <c r="C6" s="4"/>
    </row>
    <row r="8" spans="1:3" ht="15" customHeight="1" x14ac:dyDescent="0.35">
      <c r="A8" s="28" t="s">
        <v>7</v>
      </c>
      <c r="B8" s="7" t="s">
        <v>8</v>
      </c>
      <c r="C8" s="29" t="s">
        <v>9</v>
      </c>
    </row>
    <row r="9" spans="1:3" ht="15" customHeight="1" x14ac:dyDescent="0.35">
      <c r="A9" s="72" t="s">
        <v>43</v>
      </c>
      <c r="B9" s="73"/>
      <c r="C9" s="74"/>
    </row>
    <row r="10" spans="1:3" s="64" customFormat="1" ht="15" customHeight="1" x14ac:dyDescent="0.35">
      <c r="A10" s="54">
        <v>44532</v>
      </c>
      <c r="B10" s="26">
        <v>19477.5</v>
      </c>
      <c r="C10" s="88" t="s">
        <v>33</v>
      </c>
    </row>
    <row r="11" spans="1:3" s="64" customFormat="1" ht="15" customHeight="1" x14ac:dyDescent="0.35">
      <c r="A11" s="54">
        <v>44554</v>
      </c>
      <c r="B11" s="26">
        <v>30063</v>
      </c>
      <c r="C11" s="88" t="s">
        <v>33</v>
      </c>
    </row>
    <row r="12" spans="1:3" s="64" customFormat="1" ht="15" customHeight="1" x14ac:dyDescent="0.35">
      <c r="A12" s="54"/>
      <c r="B12" s="26"/>
      <c r="C12" s="88"/>
    </row>
    <row r="13" spans="1:3" s="64" customFormat="1" ht="15" customHeight="1" x14ac:dyDescent="0.35">
      <c r="A13" s="54"/>
      <c r="B13" s="110"/>
      <c r="C13" s="88"/>
    </row>
    <row r="14" spans="1:3" s="64" customFormat="1" ht="15" customHeight="1" x14ac:dyDescent="0.35">
      <c r="A14" s="54"/>
      <c r="B14" s="110"/>
      <c r="C14" s="88"/>
    </row>
    <row r="15" spans="1:3" ht="15" customHeight="1" x14ac:dyDescent="0.35">
      <c r="A15" s="95" t="s">
        <v>10</v>
      </c>
      <c r="B15" s="96">
        <f>SUM(B10:B14)</f>
        <v>49540.5</v>
      </c>
      <c r="C15" s="97"/>
    </row>
    <row r="16" spans="1:3" ht="15" customHeight="1" x14ac:dyDescent="0.35">
      <c r="A16" s="65" t="s">
        <v>31</v>
      </c>
      <c r="B16" s="66"/>
      <c r="C16" s="79"/>
    </row>
    <row r="17" spans="1:3" s="64" customFormat="1" ht="15" customHeight="1" x14ac:dyDescent="0.35">
      <c r="A17" s="54">
        <v>44532</v>
      </c>
      <c r="B17" s="26">
        <v>8000</v>
      </c>
      <c r="C17" s="88" t="s">
        <v>52</v>
      </c>
    </row>
    <row r="18" spans="1:3" s="64" customFormat="1" ht="15" customHeight="1" x14ac:dyDescent="0.35">
      <c r="A18" s="54">
        <v>44924</v>
      </c>
      <c r="B18" s="26">
        <v>19000</v>
      </c>
      <c r="C18" s="88" t="s">
        <v>56</v>
      </c>
    </row>
    <row r="19" spans="1:3" s="64" customFormat="1" ht="26.5" customHeight="1" x14ac:dyDescent="0.35">
      <c r="A19" s="54">
        <v>44924</v>
      </c>
      <c r="B19" s="26">
        <v>126800</v>
      </c>
      <c r="C19" s="88" t="s">
        <v>69</v>
      </c>
    </row>
    <row r="20" spans="1:3" s="23" customFormat="1" ht="15" customHeight="1" x14ac:dyDescent="0.35">
      <c r="A20" s="76" t="s">
        <v>10</v>
      </c>
      <c r="B20" s="75">
        <f>SUM(B17:B19)</f>
        <v>153800</v>
      </c>
      <c r="C20" s="77"/>
    </row>
    <row r="21" spans="1:3" s="23" customFormat="1" ht="15" customHeight="1" x14ac:dyDescent="0.35">
      <c r="A21" s="69" t="s">
        <v>23</v>
      </c>
      <c r="B21" s="70"/>
      <c r="C21" s="71"/>
    </row>
    <row r="22" spans="1:3" s="23" customFormat="1" ht="19.5" customHeight="1" x14ac:dyDescent="0.35">
      <c r="A22" s="144">
        <v>44537</v>
      </c>
      <c r="B22" s="145">
        <v>11385</v>
      </c>
      <c r="C22" s="146" t="s">
        <v>53</v>
      </c>
    </row>
    <row r="23" spans="1:3" s="23" customFormat="1" ht="15" customHeight="1" x14ac:dyDescent="0.35">
      <c r="A23" s="63"/>
      <c r="B23" s="26"/>
      <c r="C23" s="93"/>
    </row>
    <row r="24" spans="1:3" s="23" customFormat="1" ht="15" customHeight="1" x14ac:dyDescent="0.35">
      <c r="A24" s="82"/>
      <c r="B24" s="84">
        <f>SUM(B22:B23)</f>
        <v>11385</v>
      </c>
      <c r="C24" s="83"/>
    </row>
    <row r="25" spans="1:3" s="23" customFormat="1" ht="15" customHeight="1" x14ac:dyDescent="0.35">
      <c r="A25" s="30" t="s">
        <v>22</v>
      </c>
      <c r="B25" s="31"/>
      <c r="C25" s="32"/>
    </row>
    <row r="26" spans="1:3" s="23" customFormat="1" ht="15" customHeight="1" x14ac:dyDescent="0.35">
      <c r="A26" s="54"/>
      <c r="B26" s="26"/>
      <c r="C26" s="83"/>
    </row>
    <row r="27" spans="1:3" s="23" customFormat="1" ht="19" customHeight="1" x14ac:dyDescent="0.35">
      <c r="A27" s="63"/>
      <c r="B27" s="81"/>
      <c r="C27" s="91"/>
    </row>
    <row r="28" spans="1:3" s="61" customFormat="1" ht="15.75" customHeight="1" x14ac:dyDescent="0.35">
      <c r="A28" s="76" t="s">
        <v>10</v>
      </c>
      <c r="B28" s="75">
        <f>SUM(B26:B27)</f>
        <v>0</v>
      </c>
      <c r="C28" s="68"/>
    </row>
    <row r="29" spans="1:3" ht="15" customHeight="1" x14ac:dyDescent="0.35">
      <c r="A29" s="72" t="s">
        <v>4</v>
      </c>
      <c r="B29" s="36"/>
      <c r="C29" s="74"/>
    </row>
    <row r="30" spans="1:3" s="64" customFormat="1" x14ac:dyDescent="0.35">
      <c r="A30" s="130"/>
      <c r="B30" s="78">
        <v>1661</v>
      </c>
      <c r="C30" s="80" t="s">
        <v>55</v>
      </c>
    </row>
    <row r="31" spans="1:3" s="64" customFormat="1" x14ac:dyDescent="0.35">
      <c r="A31" s="130"/>
      <c r="B31" s="78">
        <v>2899</v>
      </c>
      <c r="C31" s="80" t="s">
        <v>54</v>
      </c>
    </row>
    <row r="32" spans="1:3" s="64" customFormat="1" x14ac:dyDescent="0.35">
      <c r="A32" s="130"/>
      <c r="B32" s="81">
        <f>295+199+117.5+1526.82+196.21+529.05+3108</f>
        <v>5971.58</v>
      </c>
      <c r="C32" s="85" t="s">
        <v>150</v>
      </c>
    </row>
    <row r="33" spans="1:3" x14ac:dyDescent="0.35">
      <c r="A33" s="50" t="s">
        <v>10</v>
      </c>
      <c r="B33" s="58">
        <f>SUM(B30:B32)</f>
        <v>10531.58</v>
      </c>
      <c r="C33" s="51"/>
    </row>
    <row r="34" spans="1:3" x14ac:dyDescent="0.35">
      <c r="A34" s="60" t="s">
        <v>17</v>
      </c>
      <c r="B34" s="35">
        <f>B15+B20+B24+B28+B33</f>
        <v>225257.08</v>
      </c>
      <c r="C34" s="4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6">
    <mergeCell ref="A30:A32"/>
    <mergeCell ref="B1:C1"/>
    <mergeCell ref="B2:C2"/>
    <mergeCell ref="B3:C3"/>
    <mergeCell ref="B4:C4"/>
    <mergeCell ref="B5:C5"/>
  </mergeCells>
  <conditionalFormatting sqref="C28 C30">
    <cfRule type="containsText" dxfId="8" priority="304" operator="containsText" text="стерилизация">
      <formula>NOT(ISERROR(SEARCH("стерилизация",C28)))</formula>
    </cfRule>
    <cfRule type="containsText" dxfId="7" priority="305" operator="containsText" text="стерилизация">
      <formula>NOT(ISERROR(SEARCH("стерилизация",C28)))</formula>
    </cfRule>
    <cfRule type="containsText" dxfId="6" priority="306" operator="containsText" text="лечение">
      <formula>NOT(ISERROR(SEARCH("лечение",C28)))</formula>
    </cfRule>
  </conditionalFormatting>
  <conditionalFormatting sqref="C24">
    <cfRule type="containsText" dxfId="5" priority="181" operator="containsText" text="стерилизация">
      <formula>NOT(ISERROR(SEARCH("стерилизация",C24)))</formula>
    </cfRule>
    <cfRule type="containsText" dxfId="4" priority="182" operator="containsText" text="стерилизация">
      <formula>NOT(ISERROR(SEARCH("стерилизация",C24)))</formula>
    </cfRule>
    <cfRule type="containsText" dxfId="3" priority="183" operator="containsText" text="лечение">
      <formula>NOT(ISERROR(SEARCH("лечение",C24)))</formula>
    </cfRule>
  </conditionalFormatting>
  <conditionalFormatting sqref="C31">
    <cfRule type="containsText" dxfId="2" priority="1" operator="containsText" text="стерилизация">
      <formula>NOT(ISERROR(SEARCH("стерилизация",C31)))</formula>
    </cfRule>
    <cfRule type="containsText" dxfId="1" priority="2" operator="containsText" text="стерилизация">
      <formula>NOT(ISERROR(SEARCH("стерилизация",C31)))</formula>
    </cfRule>
    <cfRule type="containsText" dxfId="0" priority="3" operator="containsText" text="лечение">
      <formula>NOT(ISERROR(SEARCH("лечение",C31)))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4"/>
  <sheetViews>
    <sheetView showGridLines="0" topLeftCell="A16" workbookViewId="0">
      <selection activeCell="D34" sqref="D34"/>
    </sheetView>
  </sheetViews>
  <sheetFormatPr defaultColWidth="11.453125" defaultRowHeight="14.5" x14ac:dyDescent="0.35"/>
  <cols>
    <col min="1" max="1" width="20.7265625" style="1" customWidth="1"/>
    <col min="2" max="2" width="17.7265625" style="48" customWidth="1"/>
    <col min="3" max="3" width="28.26953125" style="6" customWidth="1"/>
    <col min="4" max="4" width="58.7265625" customWidth="1"/>
    <col min="5" max="251" width="8.81640625" customWidth="1"/>
  </cols>
  <sheetData>
    <row r="1" spans="1:4" ht="18.5" x14ac:dyDescent="0.45">
      <c r="B1" s="131" t="s">
        <v>0</v>
      </c>
      <c r="C1" s="131"/>
      <c r="D1" s="131"/>
    </row>
    <row r="2" spans="1:4" ht="18.5" x14ac:dyDescent="0.45">
      <c r="B2" s="131" t="s">
        <v>19</v>
      </c>
      <c r="C2" s="131"/>
      <c r="D2" s="131"/>
    </row>
    <row r="3" spans="1:4" ht="18" customHeight="1" x14ac:dyDescent="0.45">
      <c r="B3" s="47"/>
      <c r="C3" s="39"/>
    </row>
    <row r="4" spans="1:4" ht="18.5" x14ac:dyDescent="0.35">
      <c r="B4" s="132" t="s">
        <v>24</v>
      </c>
      <c r="C4" s="132"/>
      <c r="D4" s="132"/>
    </row>
    <row r="5" spans="1:4" ht="18.5" x14ac:dyDescent="0.35">
      <c r="B5" s="132" t="s">
        <v>25</v>
      </c>
      <c r="C5" s="132"/>
      <c r="D5" s="132"/>
    </row>
    <row r="6" spans="1:4" ht="18.5" x14ac:dyDescent="0.45">
      <c r="B6" s="133"/>
      <c r="C6" s="134"/>
      <c r="D6" s="134"/>
    </row>
    <row r="8" spans="1:4" ht="29" x14ac:dyDescent="0.35">
      <c r="A8" s="17" t="s">
        <v>26</v>
      </c>
      <c r="B8" s="18" t="s">
        <v>8</v>
      </c>
      <c r="C8" s="22" t="s">
        <v>11</v>
      </c>
      <c r="D8" s="11" t="s">
        <v>9</v>
      </c>
    </row>
    <row r="9" spans="1:4" s="64" customFormat="1" x14ac:dyDescent="0.35">
      <c r="A9" s="116">
        <v>44560</v>
      </c>
      <c r="B9" s="118">
        <v>500</v>
      </c>
      <c r="C9" s="117" t="s">
        <v>103</v>
      </c>
      <c r="D9" s="94" t="s">
        <v>12</v>
      </c>
    </row>
    <row r="10" spans="1:4" s="64" customFormat="1" x14ac:dyDescent="0.35">
      <c r="A10" s="116">
        <v>44924</v>
      </c>
      <c r="B10" s="118">
        <v>360</v>
      </c>
      <c r="C10" s="117" t="s">
        <v>104</v>
      </c>
      <c r="D10" s="94" t="s">
        <v>12</v>
      </c>
    </row>
    <row r="11" spans="1:4" s="64" customFormat="1" x14ac:dyDescent="0.35">
      <c r="A11" s="116">
        <v>44923</v>
      </c>
      <c r="B11" s="118">
        <v>100</v>
      </c>
      <c r="C11" s="117" t="s">
        <v>105</v>
      </c>
      <c r="D11" s="94" t="s">
        <v>12</v>
      </c>
    </row>
    <row r="12" spans="1:4" s="64" customFormat="1" x14ac:dyDescent="0.35">
      <c r="A12" s="116">
        <v>44923</v>
      </c>
      <c r="B12" s="118">
        <v>1000</v>
      </c>
      <c r="C12" s="117" t="s">
        <v>106</v>
      </c>
      <c r="D12" s="94" t="s">
        <v>12</v>
      </c>
    </row>
    <row r="13" spans="1:4" s="64" customFormat="1" x14ac:dyDescent="0.35">
      <c r="A13" s="116">
        <v>44922</v>
      </c>
      <c r="B13" s="118">
        <v>300</v>
      </c>
      <c r="C13" s="117" t="s">
        <v>107</v>
      </c>
      <c r="D13" s="94" t="s">
        <v>12</v>
      </c>
    </row>
    <row r="14" spans="1:4" s="64" customFormat="1" x14ac:dyDescent="0.35">
      <c r="A14" s="116">
        <v>44920</v>
      </c>
      <c r="B14" s="118">
        <v>500</v>
      </c>
      <c r="C14" s="117" t="s">
        <v>108</v>
      </c>
      <c r="D14" s="94" t="s">
        <v>12</v>
      </c>
    </row>
    <row r="15" spans="1:4" s="64" customFormat="1" x14ac:dyDescent="0.35">
      <c r="A15" s="116">
        <v>44920</v>
      </c>
      <c r="B15" s="118">
        <v>200</v>
      </c>
      <c r="C15" s="117" t="s">
        <v>109</v>
      </c>
      <c r="D15" s="94" t="s">
        <v>12</v>
      </c>
    </row>
    <row r="16" spans="1:4" s="64" customFormat="1" x14ac:dyDescent="0.35">
      <c r="A16" s="116">
        <v>44920</v>
      </c>
      <c r="B16" s="118">
        <v>200</v>
      </c>
      <c r="C16" s="117" t="s">
        <v>109</v>
      </c>
      <c r="D16" s="94" t="s">
        <v>12</v>
      </c>
    </row>
    <row r="17" spans="1:4" s="64" customFormat="1" x14ac:dyDescent="0.35">
      <c r="A17" s="116">
        <v>44919</v>
      </c>
      <c r="B17" s="118">
        <v>150</v>
      </c>
      <c r="C17" s="117" t="s">
        <v>110</v>
      </c>
      <c r="D17" s="94" t="s">
        <v>12</v>
      </c>
    </row>
    <row r="18" spans="1:4" s="64" customFormat="1" x14ac:dyDescent="0.35">
      <c r="A18" s="116">
        <v>44918</v>
      </c>
      <c r="B18" s="118">
        <v>500</v>
      </c>
      <c r="C18" s="117" t="s">
        <v>111</v>
      </c>
      <c r="D18" s="94" t="s">
        <v>12</v>
      </c>
    </row>
    <row r="19" spans="1:4" s="64" customFormat="1" x14ac:dyDescent="0.35">
      <c r="A19" s="116">
        <v>44914</v>
      </c>
      <c r="B19" s="118">
        <v>100</v>
      </c>
      <c r="C19" s="117" t="s">
        <v>112</v>
      </c>
      <c r="D19" s="94" t="s">
        <v>12</v>
      </c>
    </row>
    <row r="20" spans="1:4" s="64" customFormat="1" x14ac:dyDescent="0.35">
      <c r="A20" s="116">
        <v>44914</v>
      </c>
      <c r="B20" s="118">
        <v>200</v>
      </c>
      <c r="C20" s="117" t="s">
        <v>113</v>
      </c>
      <c r="D20" s="94" t="s">
        <v>12</v>
      </c>
    </row>
    <row r="21" spans="1:4" s="64" customFormat="1" x14ac:dyDescent="0.35">
      <c r="A21" s="116">
        <v>44912</v>
      </c>
      <c r="B21" s="118">
        <v>100</v>
      </c>
      <c r="C21" s="117" t="s">
        <v>114</v>
      </c>
      <c r="D21" s="94" t="s">
        <v>12</v>
      </c>
    </row>
    <row r="22" spans="1:4" s="64" customFormat="1" x14ac:dyDescent="0.35">
      <c r="A22" s="116">
        <v>44912</v>
      </c>
      <c r="B22" s="118">
        <v>500</v>
      </c>
      <c r="C22" s="117" t="s">
        <v>115</v>
      </c>
      <c r="D22" s="94" t="s">
        <v>12</v>
      </c>
    </row>
    <row r="23" spans="1:4" s="64" customFormat="1" x14ac:dyDescent="0.35">
      <c r="A23" s="116">
        <v>44910</v>
      </c>
      <c r="B23" s="118">
        <v>500</v>
      </c>
      <c r="C23" s="117" t="s">
        <v>116</v>
      </c>
      <c r="D23" s="94" t="s">
        <v>12</v>
      </c>
    </row>
    <row r="24" spans="1:4" s="64" customFormat="1" x14ac:dyDescent="0.35">
      <c r="A24" s="116">
        <v>44907</v>
      </c>
      <c r="B24" s="118">
        <v>356</v>
      </c>
      <c r="C24" s="117" t="s">
        <v>104</v>
      </c>
      <c r="D24" s="94" t="s">
        <v>12</v>
      </c>
    </row>
    <row r="25" spans="1:4" s="64" customFormat="1" x14ac:dyDescent="0.35">
      <c r="A25" s="116">
        <v>44905</v>
      </c>
      <c r="B25" s="118">
        <v>100</v>
      </c>
      <c r="C25" s="117" t="s">
        <v>117</v>
      </c>
      <c r="D25" s="94" t="s">
        <v>12</v>
      </c>
    </row>
    <row r="26" spans="1:4" s="64" customFormat="1" x14ac:dyDescent="0.35">
      <c r="A26" s="116">
        <v>44903</v>
      </c>
      <c r="B26" s="118">
        <v>200</v>
      </c>
      <c r="C26" s="117" t="s">
        <v>118</v>
      </c>
      <c r="D26" s="94" t="s">
        <v>12</v>
      </c>
    </row>
    <row r="27" spans="1:4" s="64" customFormat="1" x14ac:dyDescent="0.35">
      <c r="A27" s="116">
        <v>44902</v>
      </c>
      <c r="B27" s="118">
        <v>500</v>
      </c>
      <c r="C27" s="117" t="s">
        <v>119</v>
      </c>
      <c r="D27" s="94" t="s">
        <v>12</v>
      </c>
    </row>
    <row r="28" spans="1:4" s="64" customFormat="1" x14ac:dyDescent="0.35">
      <c r="A28" s="116">
        <v>44898</v>
      </c>
      <c r="B28" s="118">
        <v>200</v>
      </c>
      <c r="C28" s="117" t="s">
        <v>120</v>
      </c>
      <c r="D28" s="94" t="s">
        <v>12</v>
      </c>
    </row>
    <row r="29" spans="1:4" s="64" customFormat="1" x14ac:dyDescent="0.35">
      <c r="A29" s="116">
        <v>44896</v>
      </c>
      <c r="B29" s="118">
        <v>200</v>
      </c>
      <c r="C29" s="117" t="s">
        <v>121</v>
      </c>
      <c r="D29" s="94" t="s">
        <v>12</v>
      </c>
    </row>
    <row r="30" spans="1:4" ht="48.5" customHeight="1" x14ac:dyDescent="0.35">
      <c r="A30" s="106" t="s">
        <v>34</v>
      </c>
      <c r="B30" s="7">
        <f>SUM(B9:B29)</f>
        <v>6766</v>
      </c>
      <c r="C30" s="38"/>
      <c r="D30" s="49"/>
    </row>
    <row r="34" spans="2:2" x14ac:dyDescent="0.35">
      <c r="B34" s="62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7"/>
  <sheetViews>
    <sheetView showGridLines="0" topLeftCell="A2" workbookViewId="0">
      <selection activeCell="F14" sqref="F14"/>
    </sheetView>
  </sheetViews>
  <sheetFormatPr defaultColWidth="11.453125" defaultRowHeight="14.5" x14ac:dyDescent="0.35"/>
  <cols>
    <col min="1" max="1" width="20.7265625" customWidth="1"/>
    <col min="2" max="2" width="15.7265625" style="16" customWidth="1"/>
    <col min="3" max="3" width="35.26953125" customWidth="1"/>
    <col min="4" max="4" width="45.453125" customWidth="1"/>
    <col min="5" max="252" width="8.81640625" customWidth="1"/>
  </cols>
  <sheetData>
    <row r="1" spans="1:4" ht="18.5" x14ac:dyDescent="0.45">
      <c r="B1" s="131" t="s">
        <v>0</v>
      </c>
      <c r="C1" s="131"/>
      <c r="D1" s="131"/>
    </row>
    <row r="2" spans="1:4" ht="18.5" x14ac:dyDescent="0.45">
      <c r="B2" s="131" t="s">
        <v>19</v>
      </c>
      <c r="C2" s="131"/>
      <c r="D2" s="131"/>
    </row>
    <row r="3" spans="1:4" ht="18" customHeight="1" x14ac:dyDescent="0.35"/>
    <row r="4" spans="1:4" ht="18.5" x14ac:dyDescent="0.45">
      <c r="B4" s="112" t="s">
        <v>24</v>
      </c>
      <c r="C4" s="5"/>
      <c r="D4" s="5"/>
    </row>
    <row r="5" spans="1:4" ht="18.5" x14ac:dyDescent="0.35">
      <c r="B5" s="132" t="s">
        <v>27</v>
      </c>
      <c r="C5" s="132"/>
      <c r="D5" s="132"/>
    </row>
    <row r="6" spans="1:4" ht="18.5" x14ac:dyDescent="0.45">
      <c r="B6" s="135" t="str">
        <f>Отчет!B6</f>
        <v>за декабрь 2021 года</v>
      </c>
      <c r="C6" s="136"/>
      <c r="D6" s="57"/>
    </row>
    <row r="8" spans="1:4" s="21" customFormat="1" ht="33" customHeight="1" x14ac:dyDescent="0.35">
      <c r="A8" s="17" t="s">
        <v>26</v>
      </c>
      <c r="B8" s="19" t="s">
        <v>8</v>
      </c>
      <c r="C8" s="18" t="s">
        <v>28</v>
      </c>
      <c r="D8" s="20" t="s">
        <v>13</v>
      </c>
    </row>
    <row r="9" spans="1:4" s="67" customFormat="1" ht="19" customHeight="1" x14ac:dyDescent="0.35">
      <c r="A9" s="27">
        <v>44920</v>
      </c>
      <c r="B9" s="52">
        <v>2500</v>
      </c>
      <c r="C9" s="119" t="s">
        <v>70</v>
      </c>
      <c r="D9" s="90" t="s">
        <v>147</v>
      </c>
    </row>
    <row r="10" spans="1:4" ht="30" customHeight="1" x14ac:dyDescent="0.35">
      <c r="A10" s="106" t="s">
        <v>34</v>
      </c>
      <c r="B10" s="7">
        <f>SUM(B9:B9)</f>
        <v>2500</v>
      </c>
      <c r="C10" s="111"/>
      <c r="D10" s="20"/>
    </row>
    <row r="12" spans="1:4" x14ac:dyDescent="0.35">
      <c r="B12" s="37"/>
    </row>
    <row r="16" spans="1:4" ht="15" customHeight="1" x14ac:dyDescent="0.35"/>
    <row r="17" ht="15" customHeight="1" x14ac:dyDescent="0.35"/>
  </sheetData>
  <sheetProtection formatCells="0" formatColumns="0" formatRows="0" insertColumns="0" insertRows="0" insertHyperlinks="0" deleteColumns="0" deleteRows="0" sort="0" autoFilter="0" pivotTables="0"/>
  <mergeCells count="4">
    <mergeCell ref="B2:D2"/>
    <mergeCell ref="B1:D1"/>
    <mergeCell ref="B6:C6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6"/>
  <sheetViews>
    <sheetView topLeftCell="A7" workbookViewId="0">
      <selection activeCell="D9" sqref="D9"/>
    </sheetView>
  </sheetViews>
  <sheetFormatPr defaultRowHeight="14.5" x14ac:dyDescent="0.35"/>
  <cols>
    <col min="1" max="1" width="17.08984375" customWidth="1"/>
    <col min="2" max="2" width="22.81640625" customWidth="1"/>
    <col min="3" max="3" width="29" customWidth="1"/>
    <col min="4" max="4" width="45.26953125" customWidth="1"/>
  </cols>
  <sheetData>
    <row r="1" spans="1:4" ht="18.5" x14ac:dyDescent="0.45">
      <c r="A1" s="64"/>
      <c r="B1" s="131" t="s">
        <v>0</v>
      </c>
      <c r="C1" s="131"/>
      <c r="D1" s="131"/>
    </row>
    <row r="2" spans="1:4" ht="18.5" x14ac:dyDescent="0.45">
      <c r="A2" s="64"/>
      <c r="B2" s="131" t="s">
        <v>19</v>
      </c>
      <c r="C2" s="131"/>
      <c r="D2" s="131"/>
    </row>
    <row r="3" spans="1:4" x14ac:dyDescent="0.35">
      <c r="A3" s="64"/>
      <c r="B3" s="16"/>
      <c r="C3" s="64"/>
      <c r="D3" s="64"/>
    </row>
    <row r="4" spans="1:4" ht="18.5" x14ac:dyDescent="0.45">
      <c r="A4" s="64"/>
      <c r="B4" s="112" t="s">
        <v>39</v>
      </c>
      <c r="C4" s="5"/>
      <c r="D4" s="5"/>
    </row>
    <row r="5" spans="1:4" ht="18.5" x14ac:dyDescent="0.35">
      <c r="A5" s="64"/>
      <c r="B5" s="132" t="s">
        <v>40</v>
      </c>
      <c r="C5" s="132"/>
      <c r="D5" s="132"/>
    </row>
    <row r="6" spans="1:4" ht="18.5" x14ac:dyDescent="0.45">
      <c r="A6" s="64"/>
      <c r="B6" s="135" t="str">
        <f>Отчет!B6</f>
        <v>за декабрь 2021 года</v>
      </c>
      <c r="C6" s="136"/>
      <c r="D6" s="107"/>
    </row>
    <row r="7" spans="1:4" x14ac:dyDescent="0.35">
      <c r="A7" s="64"/>
      <c r="B7" s="16"/>
      <c r="C7" s="64"/>
      <c r="D7" s="64"/>
    </row>
    <row r="8" spans="1:4" ht="29" x14ac:dyDescent="0.35">
      <c r="A8" s="17" t="s">
        <v>26</v>
      </c>
      <c r="B8" s="19" t="s">
        <v>8</v>
      </c>
      <c r="C8" s="18" t="s">
        <v>28</v>
      </c>
      <c r="D8" s="20" t="s">
        <v>13</v>
      </c>
    </row>
    <row r="9" spans="1:4" s="64" customFormat="1" ht="29" x14ac:dyDescent="0.35">
      <c r="A9" s="27">
        <v>44926</v>
      </c>
      <c r="B9" s="52">
        <v>1000</v>
      </c>
      <c r="C9" s="147" t="s">
        <v>122</v>
      </c>
      <c r="D9" s="148" t="s">
        <v>147</v>
      </c>
    </row>
    <row r="10" spans="1:4" s="64" customFormat="1" x14ac:dyDescent="0.35">
      <c r="A10" s="27">
        <v>44926</v>
      </c>
      <c r="B10" s="52">
        <v>1000</v>
      </c>
      <c r="C10" s="147" t="s">
        <v>123</v>
      </c>
      <c r="D10" s="90" t="s">
        <v>147</v>
      </c>
    </row>
    <row r="11" spans="1:4" s="64" customFormat="1" x14ac:dyDescent="0.35">
      <c r="A11" s="27">
        <v>44926</v>
      </c>
      <c r="B11" s="52">
        <v>300</v>
      </c>
      <c r="C11" s="147" t="s">
        <v>124</v>
      </c>
      <c r="D11" s="90" t="s">
        <v>147</v>
      </c>
    </row>
    <row r="12" spans="1:4" s="64" customFormat="1" x14ac:dyDescent="0.35">
      <c r="A12" s="27">
        <v>44926</v>
      </c>
      <c r="B12" s="52">
        <v>500</v>
      </c>
      <c r="C12" s="147" t="s">
        <v>125</v>
      </c>
      <c r="D12" s="90" t="s">
        <v>147</v>
      </c>
    </row>
    <row r="13" spans="1:4" s="64" customFormat="1" x14ac:dyDescent="0.35">
      <c r="A13" s="27">
        <v>44926</v>
      </c>
      <c r="B13" s="52">
        <v>140</v>
      </c>
      <c r="C13" s="147" t="s">
        <v>126</v>
      </c>
      <c r="D13" s="90" t="s">
        <v>147</v>
      </c>
    </row>
    <row r="14" spans="1:4" s="64" customFormat="1" x14ac:dyDescent="0.35">
      <c r="A14" s="27">
        <v>44926</v>
      </c>
      <c r="B14" s="52">
        <v>300</v>
      </c>
      <c r="C14" s="147" t="s">
        <v>127</v>
      </c>
      <c r="D14" s="90" t="s">
        <v>147</v>
      </c>
    </row>
    <row r="15" spans="1:4" s="64" customFormat="1" x14ac:dyDescent="0.35">
      <c r="A15" s="27">
        <v>44560</v>
      </c>
      <c r="B15" s="52">
        <v>3000</v>
      </c>
      <c r="C15" s="147" t="s">
        <v>128</v>
      </c>
      <c r="D15" s="90" t="s">
        <v>147</v>
      </c>
    </row>
    <row r="16" spans="1:4" s="64" customFormat="1" x14ac:dyDescent="0.35">
      <c r="A16" s="27">
        <v>44559</v>
      </c>
      <c r="B16" s="52">
        <v>1400</v>
      </c>
      <c r="C16" s="147" t="s">
        <v>129</v>
      </c>
      <c r="D16" s="90" t="s">
        <v>147</v>
      </c>
    </row>
    <row r="17" spans="1:4" s="64" customFormat="1" x14ac:dyDescent="0.35">
      <c r="A17" s="27">
        <v>44559</v>
      </c>
      <c r="B17" s="52">
        <v>266</v>
      </c>
      <c r="C17" s="147" t="s">
        <v>130</v>
      </c>
      <c r="D17" s="90" t="s">
        <v>147</v>
      </c>
    </row>
    <row r="18" spans="1:4" s="64" customFormat="1" x14ac:dyDescent="0.35">
      <c r="A18" s="27">
        <v>44558</v>
      </c>
      <c r="B18" s="52">
        <v>200</v>
      </c>
      <c r="C18" s="147" t="s">
        <v>131</v>
      </c>
      <c r="D18" s="90" t="s">
        <v>147</v>
      </c>
    </row>
    <row r="19" spans="1:4" s="64" customFormat="1" x14ac:dyDescent="0.35">
      <c r="A19" s="27">
        <v>44557</v>
      </c>
      <c r="B19" s="52">
        <v>2000</v>
      </c>
      <c r="C19" s="147" t="s">
        <v>132</v>
      </c>
      <c r="D19" s="90" t="s">
        <v>147</v>
      </c>
    </row>
    <row r="20" spans="1:4" s="64" customFormat="1" x14ac:dyDescent="0.35">
      <c r="A20" s="27">
        <v>44557</v>
      </c>
      <c r="B20" s="52">
        <v>5000</v>
      </c>
      <c r="C20" s="147" t="s">
        <v>133</v>
      </c>
      <c r="D20" s="90" t="s">
        <v>148</v>
      </c>
    </row>
    <row r="21" spans="1:4" s="64" customFormat="1" x14ac:dyDescent="0.35">
      <c r="A21" s="27">
        <v>44557</v>
      </c>
      <c r="B21" s="52">
        <v>100</v>
      </c>
      <c r="C21" s="147" t="s">
        <v>134</v>
      </c>
      <c r="D21" s="90" t="s">
        <v>147</v>
      </c>
    </row>
    <row r="22" spans="1:4" s="64" customFormat="1" x14ac:dyDescent="0.35">
      <c r="A22" s="27">
        <v>44556</v>
      </c>
      <c r="B22" s="52">
        <v>300</v>
      </c>
      <c r="C22" s="147" t="s">
        <v>135</v>
      </c>
      <c r="D22" s="90" t="s">
        <v>147</v>
      </c>
    </row>
    <row r="23" spans="1:4" s="64" customFormat="1" x14ac:dyDescent="0.35">
      <c r="A23" s="27">
        <v>44555</v>
      </c>
      <c r="B23" s="52">
        <v>100</v>
      </c>
      <c r="C23" s="147" t="s">
        <v>124</v>
      </c>
      <c r="D23" s="90" t="s">
        <v>147</v>
      </c>
    </row>
    <row r="24" spans="1:4" s="64" customFormat="1" x14ac:dyDescent="0.35">
      <c r="A24" s="27">
        <v>44554</v>
      </c>
      <c r="B24" s="52">
        <v>500</v>
      </c>
      <c r="C24" s="147" t="s">
        <v>136</v>
      </c>
      <c r="D24" s="90" t="s">
        <v>149</v>
      </c>
    </row>
    <row r="25" spans="1:4" s="64" customFormat="1" x14ac:dyDescent="0.35">
      <c r="A25" s="27">
        <v>44554</v>
      </c>
      <c r="B25" s="52">
        <v>1000</v>
      </c>
      <c r="C25" s="147" t="s">
        <v>137</v>
      </c>
      <c r="D25" s="90" t="s">
        <v>147</v>
      </c>
    </row>
    <row r="26" spans="1:4" s="64" customFormat="1" x14ac:dyDescent="0.35">
      <c r="A26" s="27">
        <v>44553</v>
      </c>
      <c r="B26" s="52">
        <v>1000</v>
      </c>
      <c r="C26" s="147" t="s">
        <v>138</v>
      </c>
      <c r="D26" s="90" t="s">
        <v>147</v>
      </c>
    </row>
    <row r="27" spans="1:4" s="64" customFormat="1" x14ac:dyDescent="0.35">
      <c r="A27" s="27">
        <v>44552</v>
      </c>
      <c r="B27" s="52">
        <v>300</v>
      </c>
      <c r="C27" s="147" t="s">
        <v>139</v>
      </c>
      <c r="D27" s="90" t="s">
        <v>147</v>
      </c>
    </row>
    <row r="28" spans="1:4" s="64" customFormat="1" x14ac:dyDescent="0.35">
      <c r="A28" s="27">
        <v>44552</v>
      </c>
      <c r="B28" s="52">
        <v>1000</v>
      </c>
      <c r="C28" s="147" t="s">
        <v>140</v>
      </c>
      <c r="D28" s="90" t="s">
        <v>147</v>
      </c>
    </row>
    <row r="29" spans="1:4" s="64" customFormat="1" x14ac:dyDescent="0.35">
      <c r="A29" s="27">
        <v>44547</v>
      </c>
      <c r="B29" s="52">
        <v>200</v>
      </c>
      <c r="C29" s="147" t="s">
        <v>126</v>
      </c>
      <c r="D29" s="90" t="s">
        <v>147</v>
      </c>
    </row>
    <row r="30" spans="1:4" s="64" customFormat="1" x14ac:dyDescent="0.35">
      <c r="A30" s="27">
        <v>44545</v>
      </c>
      <c r="B30" s="52">
        <v>300</v>
      </c>
      <c r="C30" s="147" t="s">
        <v>141</v>
      </c>
      <c r="D30" s="90" t="s">
        <v>147</v>
      </c>
    </row>
    <row r="31" spans="1:4" s="64" customFormat="1" x14ac:dyDescent="0.35">
      <c r="A31" s="27">
        <v>44543</v>
      </c>
      <c r="B31" s="52">
        <v>1000</v>
      </c>
      <c r="C31" s="147" t="s">
        <v>142</v>
      </c>
      <c r="D31" s="90" t="s">
        <v>147</v>
      </c>
    </row>
    <row r="32" spans="1:4" s="64" customFormat="1" x14ac:dyDescent="0.35">
      <c r="A32" s="27">
        <v>44540</v>
      </c>
      <c r="B32" s="52">
        <v>400</v>
      </c>
      <c r="C32" s="147" t="s">
        <v>143</v>
      </c>
      <c r="D32" s="90" t="s">
        <v>147</v>
      </c>
    </row>
    <row r="33" spans="1:4" x14ac:dyDescent="0.35">
      <c r="A33" s="27">
        <v>44540</v>
      </c>
      <c r="B33" s="52">
        <v>300</v>
      </c>
      <c r="C33" s="147" t="s">
        <v>144</v>
      </c>
      <c r="D33" s="90" t="s">
        <v>147</v>
      </c>
    </row>
    <row r="34" spans="1:4" x14ac:dyDescent="0.35">
      <c r="A34" s="27">
        <v>44537</v>
      </c>
      <c r="B34" s="52">
        <v>3900</v>
      </c>
      <c r="C34" s="147" t="s">
        <v>133</v>
      </c>
      <c r="D34" s="90" t="s">
        <v>148</v>
      </c>
    </row>
    <row r="35" spans="1:4" x14ac:dyDescent="0.35">
      <c r="A35" s="27">
        <v>44532</v>
      </c>
      <c r="B35" s="52">
        <v>100</v>
      </c>
      <c r="C35" s="147" t="s">
        <v>145</v>
      </c>
      <c r="D35" s="90" t="s">
        <v>147</v>
      </c>
    </row>
    <row r="36" spans="1:4" ht="49.5" customHeight="1" x14ac:dyDescent="0.35">
      <c r="A36" s="106" t="s">
        <v>34</v>
      </c>
      <c r="B36" s="7">
        <f>SUM(B9:B35)</f>
        <v>25606</v>
      </c>
      <c r="C36" s="111"/>
      <c r="D36" s="20"/>
    </row>
  </sheetData>
  <mergeCells count="4">
    <mergeCell ref="B1:D1"/>
    <mergeCell ref="B2:D2"/>
    <mergeCell ref="B5:D5"/>
    <mergeCell ref="B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1"/>
  <sheetViews>
    <sheetView showGridLines="0" topLeftCell="A10" zoomScale="85" zoomScaleNormal="85" workbookViewId="0">
      <selection activeCell="B29" sqref="B29"/>
    </sheetView>
  </sheetViews>
  <sheetFormatPr defaultColWidth="11.453125" defaultRowHeight="15" customHeight="1" x14ac:dyDescent="0.35"/>
  <cols>
    <col min="1" max="1" width="20.7265625" style="6" customWidth="1"/>
    <col min="2" max="2" width="12.26953125" style="6" bestFit="1" customWidth="1"/>
    <col min="3" max="3" width="41.54296875" style="56" bestFit="1" customWidth="1"/>
    <col min="4" max="4" width="35" style="64" customWidth="1"/>
    <col min="5" max="5" width="37.36328125" style="64" customWidth="1"/>
    <col min="6" max="253" width="8.81640625" style="64" customWidth="1"/>
    <col min="254" max="16384" width="11.453125" style="64"/>
  </cols>
  <sheetData>
    <row r="1" spans="1:5" ht="18.5" x14ac:dyDescent="0.45">
      <c r="B1" s="131" t="s">
        <v>0</v>
      </c>
      <c r="C1" s="131"/>
      <c r="D1" s="131"/>
    </row>
    <row r="2" spans="1:5" ht="15" customHeight="1" x14ac:dyDescent="0.45">
      <c r="B2" s="131" t="s">
        <v>19</v>
      </c>
      <c r="C2" s="131"/>
      <c r="D2" s="131"/>
    </row>
    <row r="3" spans="1:5" ht="15" customHeight="1" x14ac:dyDescent="0.45">
      <c r="B3" s="86"/>
      <c r="C3" s="55"/>
    </row>
    <row r="4" spans="1:5" ht="15" customHeight="1" x14ac:dyDescent="0.35">
      <c r="B4" s="132" t="s">
        <v>14</v>
      </c>
      <c r="C4" s="132"/>
      <c r="D4" s="132"/>
    </row>
    <row r="5" spans="1:5" ht="15" customHeight="1" x14ac:dyDescent="0.35">
      <c r="B5" s="132" t="s">
        <v>15</v>
      </c>
      <c r="C5" s="132"/>
      <c r="D5" s="132"/>
    </row>
    <row r="6" spans="1:5" ht="15" customHeight="1" x14ac:dyDescent="0.45">
      <c r="B6" s="133" t="str">
        <f>Отчет!B6</f>
        <v>за декабрь 2021 года</v>
      </c>
      <c r="C6" s="134"/>
      <c r="D6" s="134"/>
    </row>
    <row r="9" spans="1:5" ht="15" customHeight="1" x14ac:dyDescent="0.35">
      <c r="A9" s="87" t="s">
        <v>16</v>
      </c>
      <c r="B9" s="22" t="s">
        <v>8</v>
      </c>
      <c r="C9" s="22" t="s">
        <v>11</v>
      </c>
      <c r="D9" s="11" t="s">
        <v>13</v>
      </c>
      <c r="E9" s="11" t="s">
        <v>32</v>
      </c>
    </row>
    <row r="10" spans="1:5" ht="15" customHeight="1" x14ac:dyDescent="0.35">
      <c r="A10" s="137" t="s">
        <v>18</v>
      </c>
      <c r="B10" s="137"/>
      <c r="C10" s="137"/>
      <c r="D10" s="137"/>
      <c r="E10" s="11"/>
    </row>
    <row r="11" spans="1:5" ht="15.75" customHeight="1" x14ac:dyDescent="0.35">
      <c r="A11" s="54">
        <v>44532.788148147985</v>
      </c>
      <c r="B11" s="92">
        <v>100</v>
      </c>
      <c r="C11" s="98" t="s">
        <v>57</v>
      </c>
      <c r="D11" s="100" t="s">
        <v>12</v>
      </c>
      <c r="E11" s="101"/>
    </row>
    <row r="12" spans="1:5" ht="15.75" customHeight="1" x14ac:dyDescent="0.35">
      <c r="A12" s="54">
        <v>44533.780960648321</v>
      </c>
      <c r="B12" s="92">
        <v>100</v>
      </c>
      <c r="C12" s="99" t="s">
        <v>58</v>
      </c>
      <c r="D12" s="89" t="s">
        <v>12</v>
      </c>
      <c r="E12" s="101"/>
    </row>
    <row r="13" spans="1:5" ht="15.75" customHeight="1" x14ac:dyDescent="0.35">
      <c r="A13" s="54">
        <v>44533.045868055429</v>
      </c>
      <c r="B13" s="92">
        <v>300</v>
      </c>
      <c r="C13" s="99" t="s">
        <v>59</v>
      </c>
      <c r="D13" s="89" t="s">
        <v>12</v>
      </c>
      <c r="E13" s="101"/>
    </row>
    <row r="14" spans="1:5" ht="15.75" customHeight="1" x14ac:dyDescent="0.35">
      <c r="A14" s="54">
        <v>44533.726631944533</v>
      </c>
      <c r="B14" s="92">
        <v>1000</v>
      </c>
      <c r="C14" s="99" t="s">
        <v>60</v>
      </c>
      <c r="D14" s="89" t="s">
        <v>12</v>
      </c>
      <c r="E14" s="101"/>
    </row>
    <row r="15" spans="1:5" ht="15.75" customHeight="1" x14ac:dyDescent="0.35">
      <c r="A15" s="54">
        <v>44539.825520833489</v>
      </c>
      <c r="B15" s="92">
        <v>100</v>
      </c>
      <c r="C15" s="99" t="s">
        <v>61</v>
      </c>
      <c r="D15" s="89" t="s">
        <v>12</v>
      </c>
      <c r="E15" s="101"/>
    </row>
    <row r="16" spans="1:5" ht="15.75" customHeight="1" x14ac:dyDescent="0.35">
      <c r="A16" s="54">
        <v>44539.82586805569</v>
      </c>
      <c r="B16" s="92">
        <v>100</v>
      </c>
      <c r="C16" s="99" t="s">
        <v>62</v>
      </c>
      <c r="D16" s="89" t="s">
        <v>12</v>
      </c>
      <c r="E16" s="101"/>
    </row>
    <row r="17" spans="1:5" ht="15.75" customHeight="1" x14ac:dyDescent="0.35">
      <c r="A17" s="54">
        <v>44545.7293634261</v>
      </c>
      <c r="B17" s="92">
        <v>100</v>
      </c>
      <c r="C17" s="99" t="s">
        <v>63</v>
      </c>
      <c r="D17" s="89" t="s">
        <v>12</v>
      </c>
      <c r="E17" s="102"/>
    </row>
    <row r="18" spans="1:5" ht="15.75" customHeight="1" x14ac:dyDescent="0.35">
      <c r="A18" s="54">
        <v>44545.035949074198</v>
      </c>
      <c r="B18" s="92">
        <v>2000</v>
      </c>
      <c r="C18" s="99" t="s">
        <v>41</v>
      </c>
      <c r="D18" s="89" t="s">
        <v>12</v>
      </c>
      <c r="E18" s="102"/>
    </row>
    <row r="19" spans="1:5" ht="15.75" customHeight="1" x14ac:dyDescent="0.35">
      <c r="A19" s="54">
        <v>44550.07457175944</v>
      </c>
      <c r="B19" s="92">
        <v>2000</v>
      </c>
      <c r="C19" s="99" t="s">
        <v>64</v>
      </c>
      <c r="D19" s="89" t="s">
        <v>12</v>
      </c>
      <c r="E19" s="102" t="s">
        <v>68</v>
      </c>
    </row>
    <row r="20" spans="1:5" ht="15.75" customHeight="1" x14ac:dyDescent="0.35">
      <c r="A20" s="54">
        <v>44551.929097222164</v>
      </c>
      <c r="B20" s="92">
        <v>1000</v>
      </c>
      <c r="C20" s="99" t="s">
        <v>65</v>
      </c>
      <c r="D20" s="89" t="s">
        <v>12</v>
      </c>
      <c r="E20" s="102"/>
    </row>
    <row r="21" spans="1:5" ht="15.75" customHeight="1" x14ac:dyDescent="0.35">
      <c r="A21" s="54">
        <v>44557.852511574049</v>
      </c>
      <c r="B21" s="92">
        <v>200</v>
      </c>
      <c r="C21" s="99" t="s">
        <v>66</v>
      </c>
      <c r="D21" s="89" t="s">
        <v>12</v>
      </c>
      <c r="E21" s="102"/>
    </row>
    <row r="22" spans="1:5" ht="15.75" customHeight="1" x14ac:dyDescent="0.35">
      <c r="A22" s="54">
        <v>44557.181307870429</v>
      </c>
      <c r="B22" s="92">
        <v>500</v>
      </c>
      <c r="C22" s="99" t="s">
        <v>67</v>
      </c>
      <c r="D22" s="89" t="s">
        <v>12</v>
      </c>
      <c r="E22" s="102"/>
    </row>
    <row r="23" spans="1:5" ht="15.75" customHeight="1" x14ac:dyDescent="0.35">
      <c r="A23" s="54">
        <v>44557.194421296474</v>
      </c>
      <c r="B23" s="92">
        <v>2000</v>
      </c>
      <c r="C23" s="99" t="s">
        <v>64</v>
      </c>
      <c r="D23" s="89" t="s">
        <v>12</v>
      </c>
      <c r="E23" s="102" t="s">
        <v>68</v>
      </c>
    </row>
    <row r="24" spans="1:5" ht="15" customHeight="1" x14ac:dyDescent="0.35">
      <c r="A24" s="41" t="s">
        <v>10</v>
      </c>
      <c r="B24" s="53">
        <f>SUM(B11:B23)</f>
        <v>9500</v>
      </c>
      <c r="C24" s="138"/>
      <c r="D24" s="139"/>
      <c r="E24" s="101"/>
    </row>
    <row r="25" spans="1:5" ht="15" customHeight="1" x14ac:dyDescent="0.35">
      <c r="A25" s="142" t="s">
        <v>35</v>
      </c>
      <c r="B25" s="142"/>
      <c r="C25" s="142"/>
      <c r="D25" s="142"/>
      <c r="E25" s="11"/>
    </row>
    <row r="26" spans="1:5" ht="30" customHeight="1" x14ac:dyDescent="0.35">
      <c r="A26" s="63">
        <v>44531</v>
      </c>
      <c r="B26" s="103">
        <v>297000</v>
      </c>
      <c r="C26" s="143" t="s">
        <v>36</v>
      </c>
      <c r="D26" s="143"/>
      <c r="E26" s="101"/>
    </row>
    <row r="27" spans="1:5" ht="30.5" customHeight="1" x14ac:dyDescent="0.35">
      <c r="A27" s="63">
        <v>44532</v>
      </c>
      <c r="B27" s="103">
        <v>2000</v>
      </c>
      <c r="C27" s="143" t="s">
        <v>37</v>
      </c>
      <c r="D27" s="143"/>
      <c r="E27" s="101"/>
    </row>
    <row r="28" spans="1:5" ht="15" customHeight="1" x14ac:dyDescent="0.35">
      <c r="A28" s="63">
        <v>44533</v>
      </c>
      <c r="B28" s="103">
        <v>144777</v>
      </c>
      <c r="C28" s="141" t="s">
        <v>38</v>
      </c>
      <c r="D28" s="141"/>
      <c r="E28" s="102" t="s">
        <v>21</v>
      </c>
    </row>
    <row r="29" spans="1:5" ht="15" customHeight="1" x14ac:dyDescent="0.35">
      <c r="A29" s="63"/>
      <c r="B29" s="103"/>
      <c r="C29" s="141"/>
      <c r="D29" s="141"/>
      <c r="E29" s="101"/>
    </row>
    <row r="30" spans="1:5" ht="15" customHeight="1" x14ac:dyDescent="0.35">
      <c r="A30" s="105" t="s">
        <v>10</v>
      </c>
      <c r="B30" s="104">
        <f>SUM(B26:B29)</f>
        <v>443777</v>
      </c>
      <c r="C30" s="140"/>
      <c r="D30" s="140"/>
      <c r="E30" s="101"/>
    </row>
    <row r="31" spans="1:5" ht="15" customHeight="1" x14ac:dyDescent="0.35">
      <c r="A31" s="28" t="s">
        <v>17</v>
      </c>
      <c r="B31" s="46">
        <f>B24+B30</f>
        <v>453277</v>
      </c>
      <c r="C31" s="7"/>
      <c r="D31" s="45"/>
      <c r="E31" s="11"/>
    </row>
  </sheetData>
  <sheetProtection formatCells="0" formatColumns="0" formatRows="0" insertColumns="0" insertRows="0" insertHyperlinks="0" deleteColumns="0" deleteRows="0" sort="0" autoFilter="0" pivotTables="0"/>
  <mergeCells count="13">
    <mergeCell ref="C30:D30"/>
    <mergeCell ref="C28:D28"/>
    <mergeCell ref="A25:D25"/>
    <mergeCell ref="C26:D26"/>
    <mergeCell ref="C27:D27"/>
    <mergeCell ref="C29:D29"/>
    <mergeCell ref="A10:D10"/>
    <mergeCell ref="C24:D24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75"/>
  <sheetViews>
    <sheetView topLeftCell="A58" workbookViewId="0">
      <selection activeCell="E8" sqref="E8"/>
    </sheetView>
  </sheetViews>
  <sheetFormatPr defaultRowHeight="14.5" x14ac:dyDescent="0.35"/>
  <cols>
    <col min="1" max="1" width="16.6328125" customWidth="1"/>
    <col min="2" max="2" width="24.90625" customWidth="1"/>
    <col min="3" max="3" width="25.6328125" customWidth="1"/>
    <col min="4" max="4" width="39.26953125" customWidth="1"/>
    <col min="5" max="5" width="23.36328125" customWidth="1"/>
  </cols>
  <sheetData>
    <row r="1" spans="1:4" ht="18.5" x14ac:dyDescent="0.45">
      <c r="A1" s="64"/>
      <c r="B1" s="131" t="s">
        <v>0</v>
      </c>
      <c r="C1" s="131"/>
      <c r="D1" s="131"/>
    </row>
    <row r="2" spans="1:4" ht="18.5" x14ac:dyDescent="0.45">
      <c r="A2" s="64"/>
      <c r="B2" s="131" t="s">
        <v>19</v>
      </c>
      <c r="C2" s="131"/>
      <c r="D2" s="131"/>
    </row>
    <row r="3" spans="1:4" x14ac:dyDescent="0.35">
      <c r="A3" s="64"/>
      <c r="B3" s="16"/>
      <c r="C3" s="64"/>
      <c r="D3" s="64"/>
    </row>
    <row r="4" spans="1:4" ht="18.5" x14ac:dyDescent="0.45">
      <c r="A4" s="64"/>
      <c r="B4" s="112" t="s">
        <v>44</v>
      </c>
      <c r="C4" s="5"/>
      <c r="D4" s="5"/>
    </row>
    <row r="5" spans="1:4" ht="18.5" x14ac:dyDescent="0.35">
      <c r="A5" s="64"/>
      <c r="B5" s="132"/>
      <c r="C5" s="132"/>
      <c r="D5" s="132"/>
    </row>
    <row r="6" spans="1:4" ht="18.5" x14ac:dyDescent="0.45">
      <c r="A6" s="64"/>
      <c r="B6" s="135" t="s">
        <v>146</v>
      </c>
      <c r="C6" s="136"/>
      <c r="D6" s="115"/>
    </row>
    <row r="7" spans="1:4" x14ac:dyDescent="0.35">
      <c r="A7" s="64"/>
      <c r="B7" s="16"/>
      <c r="C7" s="64"/>
      <c r="D7" s="64"/>
    </row>
    <row r="8" spans="1:4" ht="43.5" x14ac:dyDescent="0.35">
      <c r="A8" s="17" t="s">
        <v>26</v>
      </c>
      <c r="B8" s="19" t="s">
        <v>8</v>
      </c>
      <c r="C8" s="18" t="s">
        <v>28</v>
      </c>
      <c r="D8" s="20" t="s">
        <v>13</v>
      </c>
    </row>
    <row r="9" spans="1:4" s="64" customFormat="1" x14ac:dyDescent="0.35">
      <c r="A9" s="27">
        <v>44530</v>
      </c>
      <c r="B9" s="52">
        <v>3000</v>
      </c>
      <c r="C9" s="52" t="s">
        <v>71</v>
      </c>
      <c r="D9" s="90" t="s">
        <v>12</v>
      </c>
    </row>
    <row r="10" spans="1:4" s="64" customFormat="1" x14ac:dyDescent="0.35">
      <c r="A10" s="27">
        <v>44530</v>
      </c>
      <c r="B10" s="52">
        <v>500</v>
      </c>
      <c r="C10" s="52" t="s">
        <v>71</v>
      </c>
      <c r="D10" s="90" t="s">
        <v>12</v>
      </c>
    </row>
    <row r="11" spans="1:4" s="64" customFormat="1" x14ac:dyDescent="0.35">
      <c r="A11" s="27">
        <v>44530</v>
      </c>
      <c r="B11" s="52">
        <v>250</v>
      </c>
      <c r="C11" s="52" t="s">
        <v>72</v>
      </c>
      <c r="D11" s="90" t="s">
        <v>12</v>
      </c>
    </row>
    <row r="12" spans="1:4" s="64" customFormat="1" x14ac:dyDescent="0.35">
      <c r="A12" s="27">
        <v>44530</v>
      </c>
      <c r="B12" s="52">
        <v>200</v>
      </c>
      <c r="C12" s="52" t="s">
        <v>73</v>
      </c>
      <c r="D12" s="90" t="s">
        <v>12</v>
      </c>
    </row>
    <row r="13" spans="1:4" s="64" customFormat="1" x14ac:dyDescent="0.35">
      <c r="A13" s="27">
        <v>44530</v>
      </c>
      <c r="B13" s="52">
        <v>6000</v>
      </c>
      <c r="C13" s="52" t="s">
        <v>71</v>
      </c>
      <c r="D13" s="90" t="s">
        <v>12</v>
      </c>
    </row>
    <row r="14" spans="1:4" s="64" customFormat="1" x14ac:dyDescent="0.35">
      <c r="A14" s="27">
        <v>44530</v>
      </c>
      <c r="B14" s="52">
        <v>300</v>
      </c>
      <c r="C14" s="52" t="s">
        <v>74</v>
      </c>
      <c r="D14" s="90" t="s">
        <v>12</v>
      </c>
    </row>
    <row r="15" spans="1:4" s="64" customFormat="1" x14ac:dyDescent="0.35">
      <c r="A15" s="27">
        <v>44530</v>
      </c>
      <c r="B15" s="52">
        <v>300</v>
      </c>
      <c r="C15" s="52" t="s">
        <v>71</v>
      </c>
      <c r="D15" s="90" t="s">
        <v>12</v>
      </c>
    </row>
    <row r="16" spans="1:4" s="64" customFormat="1" x14ac:dyDescent="0.35">
      <c r="A16" s="27">
        <v>44530</v>
      </c>
      <c r="B16" s="52">
        <v>129</v>
      </c>
      <c r="C16" s="52" t="s">
        <v>75</v>
      </c>
      <c r="D16" s="90" t="s">
        <v>12</v>
      </c>
    </row>
    <row r="17" spans="1:4" s="64" customFormat="1" x14ac:dyDescent="0.35">
      <c r="A17" s="27">
        <v>44530</v>
      </c>
      <c r="B17" s="52">
        <v>100</v>
      </c>
      <c r="C17" s="52" t="s">
        <v>76</v>
      </c>
      <c r="D17" s="90" t="s">
        <v>12</v>
      </c>
    </row>
    <row r="18" spans="1:4" s="64" customFormat="1" x14ac:dyDescent="0.35">
      <c r="A18" s="27">
        <v>44530</v>
      </c>
      <c r="B18" s="52">
        <v>1100</v>
      </c>
      <c r="C18" s="52" t="s">
        <v>77</v>
      </c>
      <c r="D18" s="90" t="s">
        <v>12</v>
      </c>
    </row>
    <row r="19" spans="1:4" s="64" customFormat="1" x14ac:dyDescent="0.35">
      <c r="A19" s="27">
        <v>44530</v>
      </c>
      <c r="B19" s="52">
        <v>1000</v>
      </c>
      <c r="C19" s="52" t="s">
        <v>71</v>
      </c>
      <c r="D19" s="90" t="s">
        <v>12</v>
      </c>
    </row>
    <row r="20" spans="1:4" s="64" customFormat="1" x14ac:dyDescent="0.35">
      <c r="A20" s="27">
        <v>44530</v>
      </c>
      <c r="B20" s="52">
        <v>100</v>
      </c>
      <c r="C20" s="52" t="s">
        <v>78</v>
      </c>
      <c r="D20" s="90" t="s">
        <v>12</v>
      </c>
    </row>
    <row r="21" spans="1:4" s="64" customFormat="1" x14ac:dyDescent="0.35">
      <c r="A21" s="27">
        <v>44530</v>
      </c>
      <c r="B21" s="52">
        <v>200</v>
      </c>
      <c r="C21" s="52" t="s">
        <v>71</v>
      </c>
      <c r="D21" s="90" t="s">
        <v>12</v>
      </c>
    </row>
    <row r="22" spans="1:4" s="64" customFormat="1" x14ac:dyDescent="0.35">
      <c r="A22" s="27">
        <v>44530</v>
      </c>
      <c r="B22" s="52">
        <v>100</v>
      </c>
      <c r="C22" s="52" t="s">
        <v>71</v>
      </c>
      <c r="D22" s="90" t="s">
        <v>12</v>
      </c>
    </row>
    <row r="23" spans="1:4" s="64" customFormat="1" x14ac:dyDescent="0.35">
      <c r="A23" s="27">
        <v>44530</v>
      </c>
      <c r="B23" s="52">
        <v>700</v>
      </c>
      <c r="C23" s="52" t="s">
        <v>79</v>
      </c>
      <c r="D23" s="90" t="s">
        <v>12</v>
      </c>
    </row>
    <row r="24" spans="1:4" s="64" customFormat="1" x14ac:dyDescent="0.35">
      <c r="A24" s="27">
        <v>44530</v>
      </c>
      <c r="B24" s="52">
        <v>500</v>
      </c>
      <c r="C24" s="52" t="s">
        <v>71</v>
      </c>
      <c r="D24" s="90" t="s">
        <v>12</v>
      </c>
    </row>
    <row r="25" spans="1:4" s="64" customFormat="1" x14ac:dyDescent="0.35">
      <c r="A25" s="27">
        <v>44530</v>
      </c>
      <c r="B25" s="52">
        <v>500</v>
      </c>
      <c r="C25" s="52" t="s">
        <v>80</v>
      </c>
      <c r="D25" s="90" t="s">
        <v>12</v>
      </c>
    </row>
    <row r="26" spans="1:4" s="64" customFormat="1" x14ac:dyDescent="0.35">
      <c r="A26" s="27">
        <v>44525</v>
      </c>
      <c r="B26" s="52">
        <v>200</v>
      </c>
      <c r="C26" s="52" t="s">
        <v>71</v>
      </c>
      <c r="D26" s="90" t="s">
        <v>12</v>
      </c>
    </row>
    <row r="27" spans="1:4" s="64" customFormat="1" x14ac:dyDescent="0.35">
      <c r="A27" s="27">
        <v>44509</v>
      </c>
      <c r="B27" s="52">
        <v>300</v>
      </c>
      <c r="C27" s="52" t="s">
        <v>71</v>
      </c>
      <c r="D27" s="90" t="s">
        <v>12</v>
      </c>
    </row>
    <row r="28" spans="1:4" s="64" customFormat="1" x14ac:dyDescent="0.35">
      <c r="A28" s="27">
        <v>44561</v>
      </c>
      <c r="B28" s="52">
        <v>100</v>
      </c>
      <c r="C28" s="52" t="s">
        <v>76</v>
      </c>
      <c r="D28" s="90" t="s">
        <v>12</v>
      </c>
    </row>
    <row r="29" spans="1:4" s="64" customFormat="1" x14ac:dyDescent="0.35">
      <c r="A29" s="27">
        <v>44561</v>
      </c>
      <c r="B29" s="52">
        <v>500</v>
      </c>
      <c r="C29" s="52" t="s">
        <v>81</v>
      </c>
      <c r="D29" s="90" t="s">
        <v>12</v>
      </c>
    </row>
    <row r="30" spans="1:4" s="64" customFormat="1" x14ac:dyDescent="0.35">
      <c r="A30" s="27">
        <v>44560</v>
      </c>
      <c r="B30" s="52">
        <v>100</v>
      </c>
      <c r="C30" s="52" t="s">
        <v>82</v>
      </c>
      <c r="D30" s="90" t="s">
        <v>12</v>
      </c>
    </row>
    <row r="31" spans="1:4" s="64" customFormat="1" x14ac:dyDescent="0.35">
      <c r="A31" s="27">
        <v>44560</v>
      </c>
      <c r="B31" s="52">
        <v>250</v>
      </c>
      <c r="C31" s="52" t="s">
        <v>72</v>
      </c>
      <c r="D31" s="90" t="s">
        <v>12</v>
      </c>
    </row>
    <row r="32" spans="1:4" s="64" customFormat="1" x14ac:dyDescent="0.35">
      <c r="A32" s="27">
        <v>44553</v>
      </c>
      <c r="B32" s="52">
        <v>10</v>
      </c>
      <c r="C32" s="52" t="s">
        <v>83</v>
      </c>
      <c r="D32" s="90" t="s">
        <v>12</v>
      </c>
    </row>
    <row r="33" spans="1:4" s="64" customFormat="1" x14ac:dyDescent="0.35">
      <c r="A33" s="27">
        <v>44553</v>
      </c>
      <c r="B33" s="52">
        <v>500</v>
      </c>
      <c r="C33" s="52" t="s">
        <v>71</v>
      </c>
      <c r="D33" s="90" t="s">
        <v>12</v>
      </c>
    </row>
    <row r="34" spans="1:4" s="64" customFormat="1" x14ac:dyDescent="0.35">
      <c r="A34" s="27">
        <v>44553</v>
      </c>
      <c r="B34" s="52">
        <v>40000</v>
      </c>
      <c r="C34" s="52" t="s">
        <v>84</v>
      </c>
      <c r="D34" s="90" t="s">
        <v>12</v>
      </c>
    </row>
    <row r="35" spans="1:4" s="64" customFormat="1" x14ac:dyDescent="0.35">
      <c r="A35" s="27">
        <v>44553</v>
      </c>
      <c r="B35" s="52">
        <v>5000</v>
      </c>
      <c r="C35" s="52" t="s">
        <v>85</v>
      </c>
      <c r="D35" s="90" t="s">
        <v>12</v>
      </c>
    </row>
    <row r="36" spans="1:4" s="64" customFormat="1" x14ac:dyDescent="0.35">
      <c r="A36" s="27">
        <v>44550</v>
      </c>
      <c r="B36" s="52">
        <v>500</v>
      </c>
      <c r="C36" s="52" t="s">
        <v>71</v>
      </c>
      <c r="D36" s="90" t="s">
        <v>12</v>
      </c>
    </row>
    <row r="37" spans="1:4" s="64" customFormat="1" x14ac:dyDescent="0.35">
      <c r="A37" s="27">
        <v>44550</v>
      </c>
      <c r="B37" s="52">
        <v>500</v>
      </c>
      <c r="C37" s="52" t="s">
        <v>71</v>
      </c>
      <c r="D37" s="90" t="s">
        <v>12</v>
      </c>
    </row>
    <row r="38" spans="1:4" s="64" customFormat="1" x14ac:dyDescent="0.35">
      <c r="A38" s="27">
        <v>44548</v>
      </c>
      <c r="B38" s="52">
        <v>75</v>
      </c>
      <c r="C38" s="52" t="s">
        <v>71</v>
      </c>
      <c r="D38" s="90" t="s">
        <v>12</v>
      </c>
    </row>
    <row r="39" spans="1:4" s="64" customFormat="1" x14ac:dyDescent="0.35">
      <c r="A39" s="27">
        <v>44547</v>
      </c>
      <c r="B39" s="52">
        <v>1000</v>
      </c>
      <c r="C39" s="52" t="s">
        <v>86</v>
      </c>
      <c r="D39" s="90" t="s">
        <v>12</v>
      </c>
    </row>
    <row r="40" spans="1:4" s="64" customFormat="1" x14ac:dyDescent="0.35">
      <c r="A40" s="27">
        <v>44547</v>
      </c>
      <c r="B40" s="52">
        <v>300</v>
      </c>
      <c r="C40" s="52" t="s">
        <v>87</v>
      </c>
      <c r="D40" s="90" t="s">
        <v>12</v>
      </c>
    </row>
    <row r="41" spans="1:4" s="64" customFormat="1" x14ac:dyDescent="0.35">
      <c r="A41" s="27">
        <v>44547</v>
      </c>
      <c r="B41" s="52">
        <v>100</v>
      </c>
      <c r="C41" s="52" t="s">
        <v>88</v>
      </c>
      <c r="D41" s="90" t="s">
        <v>12</v>
      </c>
    </row>
    <row r="42" spans="1:4" s="64" customFormat="1" x14ac:dyDescent="0.35">
      <c r="A42" s="27">
        <v>44547</v>
      </c>
      <c r="B42" s="52">
        <v>200</v>
      </c>
      <c r="C42" s="52" t="s">
        <v>89</v>
      </c>
      <c r="D42" s="90" t="s">
        <v>12</v>
      </c>
    </row>
    <row r="43" spans="1:4" s="64" customFormat="1" x14ac:dyDescent="0.35">
      <c r="A43" s="27">
        <v>44547</v>
      </c>
      <c r="B43" s="52">
        <v>500</v>
      </c>
      <c r="C43" s="52" t="s">
        <v>90</v>
      </c>
      <c r="D43" s="90" t="s">
        <v>12</v>
      </c>
    </row>
    <row r="44" spans="1:4" s="64" customFormat="1" x14ac:dyDescent="0.35">
      <c r="A44" s="27">
        <v>44546</v>
      </c>
      <c r="B44" s="52">
        <v>2500</v>
      </c>
      <c r="C44" s="52" t="s">
        <v>71</v>
      </c>
      <c r="D44" s="90" t="s">
        <v>12</v>
      </c>
    </row>
    <row r="45" spans="1:4" s="64" customFormat="1" x14ac:dyDescent="0.35">
      <c r="A45" s="27">
        <v>44546</v>
      </c>
      <c r="B45" s="52">
        <v>500</v>
      </c>
      <c r="C45" s="52" t="s">
        <v>71</v>
      </c>
      <c r="D45" s="90" t="s">
        <v>12</v>
      </c>
    </row>
    <row r="46" spans="1:4" s="64" customFormat="1" x14ac:dyDescent="0.35">
      <c r="A46" s="27">
        <v>44546</v>
      </c>
      <c r="B46" s="52">
        <v>500</v>
      </c>
      <c r="C46" s="52" t="s">
        <v>91</v>
      </c>
      <c r="D46" s="90" t="s">
        <v>12</v>
      </c>
    </row>
    <row r="47" spans="1:4" s="64" customFormat="1" x14ac:dyDescent="0.35">
      <c r="A47" s="27">
        <v>44546</v>
      </c>
      <c r="B47" s="52">
        <v>50</v>
      </c>
      <c r="C47" s="52" t="s">
        <v>92</v>
      </c>
      <c r="D47" s="90" t="s">
        <v>12</v>
      </c>
    </row>
    <row r="48" spans="1:4" s="64" customFormat="1" x14ac:dyDescent="0.35">
      <c r="A48" s="27">
        <v>44546</v>
      </c>
      <c r="B48" s="52">
        <v>30</v>
      </c>
      <c r="C48" s="52" t="s">
        <v>83</v>
      </c>
      <c r="D48" s="90" t="s">
        <v>12</v>
      </c>
    </row>
    <row r="49" spans="1:4" s="64" customFormat="1" x14ac:dyDescent="0.35">
      <c r="A49" s="27">
        <v>44546</v>
      </c>
      <c r="B49" s="52">
        <v>50</v>
      </c>
      <c r="C49" s="52" t="s">
        <v>93</v>
      </c>
      <c r="D49" s="90" t="s">
        <v>12</v>
      </c>
    </row>
    <row r="50" spans="1:4" s="64" customFormat="1" x14ac:dyDescent="0.35">
      <c r="A50" s="27">
        <v>44546</v>
      </c>
      <c r="B50" s="52">
        <v>300</v>
      </c>
      <c r="C50" s="52" t="s">
        <v>71</v>
      </c>
      <c r="D50" s="90" t="s">
        <v>12</v>
      </c>
    </row>
    <row r="51" spans="1:4" s="64" customFormat="1" x14ac:dyDescent="0.35">
      <c r="A51" s="27">
        <v>44546</v>
      </c>
      <c r="B51" s="52">
        <v>2000</v>
      </c>
      <c r="C51" s="52" t="s">
        <v>71</v>
      </c>
      <c r="D51" s="90" t="s">
        <v>12</v>
      </c>
    </row>
    <row r="52" spans="1:4" s="64" customFormat="1" x14ac:dyDescent="0.35">
      <c r="A52" s="27">
        <v>44546</v>
      </c>
      <c r="B52" s="52">
        <v>500</v>
      </c>
      <c r="C52" s="52" t="s">
        <v>94</v>
      </c>
      <c r="D52" s="90" t="s">
        <v>12</v>
      </c>
    </row>
    <row r="53" spans="1:4" s="64" customFormat="1" x14ac:dyDescent="0.35">
      <c r="A53" s="27">
        <v>44546</v>
      </c>
      <c r="B53" s="52">
        <v>1000</v>
      </c>
      <c r="C53" s="52" t="s">
        <v>71</v>
      </c>
      <c r="D53" s="90" t="s">
        <v>12</v>
      </c>
    </row>
    <row r="54" spans="1:4" s="64" customFormat="1" x14ac:dyDescent="0.35">
      <c r="A54" s="27">
        <v>44546</v>
      </c>
      <c r="B54" s="52">
        <v>1000</v>
      </c>
      <c r="C54" s="52" t="s">
        <v>71</v>
      </c>
      <c r="D54" s="90" t="s">
        <v>12</v>
      </c>
    </row>
    <row r="55" spans="1:4" s="64" customFormat="1" x14ac:dyDescent="0.35">
      <c r="A55" s="27">
        <v>44546</v>
      </c>
      <c r="B55" s="52">
        <v>1000</v>
      </c>
      <c r="C55" s="52" t="s">
        <v>71</v>
      </c>
      <c r="D55" s="90" t="s">
        <v>12</v>
      </c>
    </row>
    <row r="56" spans="1:4" s="64" customFormat="1" x14ac:dyDescent="0.35">
      <c r="A56" s="27">
        <v>44546</v>
      </c>
      <c r="B56" s="52">
        <v>100</v>
      </c>
      <c r="C56" s="52" t="s">
        <v>71</v>
      </c>
      <c r="D56" s="90" t="s">
        <v>12</v>
      </c>
    </row>
    <row r="57" spans="1:4" s="64" customFormat="1" x14ac:dyDescent="0.35">
      <c r="A57" s="27">
        <v>44546</v>
      </c>
      <c r="B57" s="52">
        <v>500</v>
      </c>
      <c r="C57" s="52" t="s">
        <v>71</v>
      </c>
      <c r="D57" s="90" t="s">
        <v>12</v>
      </c>
    </row>
    <row r="58" spans="1:4" s="64" customFormat="1" x14ac:dyDescent="0.35">
      <c r="A58" s="27">
        <v>44546</v>
      </c>
      <c r="B58" s="52">
        <v>200</v>
      </c>
      <c r="C58" s="52" t="s">
        <v>71</v>
      </c>
      <c r="D58" s="90" t="s">
        <v>12</v>
      </c>
    </row>
    <row r="59" spans="1:4" s="64" customFormat="1" x14ac:dyDescent="0.35">
      <c r="A59" s="27">
        <v>44545</v>
      </c>
      <c r="B59" s="52">
        <v>1000</v>
      </c>
      <c r="C59" s="52" t="s">
        <v>95</v>
      </c>
      <c r="D59" s="90" t="s">
        <v>12</v>
      </c>
    </row>
    <row r="60" spans="1:4" s="64" customFormat="1" x14ac:dyDescent="0.35">
      <c r="A60" s="27">
        <v>44545</v>
      </c>
      <c r="B60" s="52">
        <v>500</v>
      </c>
      <c r="C60" s="52" t="s">
        <v>96</v>
      </c>
      <c r="D60" s="90" t="s">
        <v>12</v>
      </c>
    </row>
    <row r="61" spans="1:4" s="64" customFormat="1" x14ac:dyDescent="0.35">
      <c r="A61" s="27">
        <v>44541</v>
      </c>
      <c r="B61" s="52">
        <v>2500</v>
      </c>
      <c r="C61" s="52" t="s">
        <v>71</v>
      </c>
      <c r="D61" s="90" t="s">
        <v>12</v>
      </c>
    </row>
    <row r="62" spans="1:4" s="64" customFormat="1" x14ac:dyDescent="0.35">
      <c r="A62" s="27">
        <v>44540</v>
      </c>
      <c r="B62" s="52">
        <v>300</v>
      </c>
      <c r="C62" s="52" t="s">
        <v>77</v>
      </c>
      <c r="D62" s="90" t="s">
        <v>12</v>
      </c>
    </row>
    <row r="63" spans="1:4" s="64" customFormat="1" x14ac:dyDescent="0.35">
      <c r="A63" s="27">
        <v>44540</v>
      </c>
      <c r="B63" s="52">
        <v>300</v>
      </c>
      <c r="C63" s="52" t="s">
        <v>97</v>
      </c>
      <c r="D63" s="90" t="s">
        <v>12</v>
      </c>
    </row>
    <row r="64" spans="1:4" s="64" customFormat="1" x14ac:dyDescent="0.35">
      <c r="A64" s="27">
        <v>44539</v>
      </c>
      <c r="B64" s="52">
        <v>300</v>
      </c>
      <c r="C64" s="52" t="s">
        <v>71</v>
      </c>
      <c r="D64" s="90" t="s">
        <v>12</v>
      </c>
    </row>
    <row r="65" spans="1:5" s="64" customFormat="1" x14ac:dyDescent="0.35">
      <c r="A65" s="27">
        <v>44539</v>
      </c>
      <c r="B65" s="52">
        <v>70</v>
      </c>
      <c r="C65" s="52" t="s">
        <v>98</v>
      </c>
      <c r="D65" s="90" t="s">
        <v>12</v>
      </c>
    </row>
    <row r="66" spans="1:5" s="64" customFormat="1" x14ac:dyDescent="0.35">
      <c r="A66" s="27">
        <v>44539</v>
      </c>
      <c r="B66" s="52">
        <v>1000</v>
      </c>
      <c r="C66" s="52" t="s">
        <v>99</v>
      </c>
      <c r="D66" s="90" t="s">
        <v>12</v>
      </c>
    </row>
    <row r="67" spans="1:5" s="64" customFormat="1" x14ac:dyDescent="0.35">
      <c r="A67" s="27">
        <v>44539</v>
      </c>
      <c r="B67" s="52">
        <v>500</v>
      </c>
      <c r="C67" s="52" t="s">
        <v>77</v>
      </c>
      <c r="D67" s="90" t="s">
        <v>12</v>
      </c>
    </row>
    <row r="68" spans="1:5" s="64" customFormat="1" x14ac:dyDescent="0.35">
      <c r="A68" s="27">
        <v>44538</v>
      </c>
      <c r="B68" s="52">
        <v>250</v>
      </c>
      <c r="C68" s="52" t="s">
        <v>71</v>
      </c>
      <c r="D68" s="90" t="s">
        <v>12</v>
      </c>
    </row>
    <row r="69" spans="1:5" s="64" customFormat="1" ht="16.5" x14ac:dyDescent="0.35">
      <c r="A69" s="27">
        <v>44536</v>
      </c>
      <c r="B69" s="52">
        <v>100</v>
      </c>
      <c r="C69" s="52" t="s">
        <v>71</v>
      </c>
      <c r="D69" s="90" t="s">
        <v>12</v>
      </c>
      <c r="E69" s="120"/>
    </row>
    <row r="70" spans="1:5" s="64" customFormat="1" ht="16.5" x14ac:dyDescent="0.35">
      <c r="A70" s="27">
        <v>44536</v>
      </c>
      <c r="B70" s="52">
        <v>1200</v>
      </c>
      <c r="C70" s="52" t="s">
        <v>100</v>
      </c>
      <c r="D70" s="90" t="s">
        <v>12</v>
      </c>
      <c r="E70" s="120"/>
    </row>
    <row r="71" spans="1:5" s="64" customFormat="1" ht="16.5" x14ac:dyDescent="0.35">
      <c r="A71" s="27">
        <v>44534</v>
      </c>
      <c r="B71" s="52">
        <v>100</v>
      </c>
      <c r="C71" s="52" t="s">
        <v>101</v>
      </c>
      <c r="D71" s="90" t="s">
        <v>12</v>
      </c>
      <c r="E71" s="120"/>
    </row>
    <row r="72" spans="1:5" s="64" customFormat="1" ht="16.5" x14ac:dyDescent="0.35">
      <c r="A72" s="27">
        <v>44533</v>
      </c>
      <c r="B72" s="52">
        <v>300</v>
      </c>
      <c r="C72" s="52" t="s">
        <v>71</v>
      </c>
      <c r="D72" s="90" t="s">
        <v>12</v>
      </c>
      <c r="E72" s="120"/>
    </row>
    <row r="73" spans="1:5" s="64" customFormat="1" ht="16.5" x14ac:dyDescent="0.35">
      <c r="A73" s="27">
        <v>44533</v>
      </c>
      <c r="B73" s="52">
        <v>1000</v>
      </c>
      <c r="C73" s="52" t="s">
        <v>71</v>
      </c>
      <c r="D73" s="90" t="s">
        <v>12</v>
      </c>
      <c r="E73" s="120"/>
    </row>
    <row r="74" spans="1:5" s="64" customFormat="1" ht="16.5" x14ac:dyDescent="0.35">
      <c r="A74" s="27">
        <v>44531</v>
      </c>
      <c r="B74" s="52">
        <v>500</v>
      </c>
      <c r="C74" s="52" t="s">
        <v>102</v>
      </c>
      <c r="D74" s="90" t="s">
        <v>12</v>
      </c>
      <c r="E74" s="120"/>
    </row>
    <row r="75" spans="1:5" ht="29" x14ac:dyDescent="0.35">
      <c r="A75" s="106" t="s">
        <v>45</v>
      </c>
      <c r="B75" s="7">
        <f>SUM(B9:B74)</f>
        <v>85264</v>
      </c>
      <c r="C75" s="111"/>
      <c r="D75" s="20"/>
    </row>
  </sheetData>
  <mergeCells count="4">
    <mergeCell ref="B1:D1"/>
    <mergeCell ref="B2:D2"/>
    <mergeCell ref="B5:D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Отчет</vt:lpstr>
      <vt:lpstr>Расходы</vt:lpstr>
      <vt:lpstr>CHRONOPAY</vt:lpstr>
      <vt:lpstr>ROBOKASSA</vt:lpstr>
      <vt:lpstr>Юмани</vt:lpstr>
      <vt:lpstr>Сбербанк</vt:lpstr>
      <vt:lpstr>Благо.ру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Ирина</cp:lastModifiedBy>
  <cp:revision/>
  <cp:lastPrinted>2019-11-25T08:39:38Z</cp:lastPrinted>
  <dcterms:created xsi:type="dcterms:W3CDTF">2019-02-26T11:48:52Z</dcterms:created>
  <dcterms:modified xsi:type="dcterms:W3CDTF">2022-01-11T13:58:51Z</dcterms:modified>
  <cp:category/>
  <cp:contentStatus/>
</cp:coreProperties>
</file>