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gie-my.sharepoint.com/personal/vx5376_engie_com/Documents/Desktop/Naty/NGOs/Procharity Animals/Feb 2022/"/>
    </mc:Choice>
  </mc:AlternateContent>
  <xr:revisionPtr revIDLastSave="371" documentId="14_{6D556043-517E-484A-8F1A-06E002573F5C}" xr6:coauthVersionLast="47" xr6:coauthVersionMax="47" xr10:uidLastSave="{AC7A7686-8320-434D-ABCD-73ED825DFD96}"/>
  <bookViews>
    <workbookView xWindow="-120" yWindow="-120" windowWidth="29040" windowHeight="15840" tabRatio="649" xr2:uid="{00000000-000D-0000-FFFF-FFFF00000000}"/>
  </bookViews>
  <sheets>
    <sheet name="Отчет" sheetId="1" r:id="rId1"/>
    <sheet name="Расходы" sheetId="4" r:id="rId2"/>
    <sheet name="CHRONOPAY" sheetId="13" r:id="rId3"/>
    <sheet name="ROBOKASSA" sheetId="8" r:id="rId4"/>
    <sheet name="Юмани" sheetId="14" r:id="rId5"/>
    <sheet name="Сбербанк" sheetId="5" r:id="rId6"/>
    <sheet name="Благо.ру" sheetId="15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1" l="1"/>
  <c r="B28" i="5"/>
  <c r="B29" i="5" s="1"/>
  <c r="B15" i="4"/>
  <c r="B23" i="5" l="1"/>
  <c r="B52" i="14"/>
  <c r="B12" i="8"/>
  <c r="B24" i="13"/>
  <c r="B6" i="13" l="1"/>
  <c r="B19" i="4"/>
  <c r="C13" i="1"/>
  <c r="C12" i="1"/>
  <c r="C14" i="1"/>
  <c r="B6" i="15" l="1"/>
  <c r="B16" i="15" l="1"/>
  <c r="C15" i="1" s="1"/>
  <c r="B6" i="14" l="1"/>
  <c r="B6" i="8"/>
  <c r="B6" i="5" l="1"/>
  <c r="B5" i="4"/>
  <c r="C20" i="1" l="1"/>
  <c r="B23" i="4"/>
  <c r="C21" i="1" s="1"/>
  <c r="B27" i="4" l="1"/>
  <c r="C22" i="1" s="1"/>
  <c r="C19" i="1" l="1"/>
  <c r="B31" i="4" l="1"/>
  <c r="B32" i="4" s="1"/>
  <c r="C16" i="1" l="1"/>
  <c r="C11" i="1" l="1"/>
  <c r="C23" i="1" l="1"/>
  <c r="C18" i="1" l="1"/>
</calcChain>
</file>

<file path=xl/sharedStrings.xml><?xml version="1.0" encoding="utf-8"?>
<sst xmlns="http://schemas.openxmlformats.org/spreadsheetml/2006/main" count="264" uniqueCount="130">
  <si>
    <t>Благотворительный фонд</t>
  </si>
  <si>
    <t>Отчет о полученных пожертвованиях</t>
  </si>
  <si>
    <t>и произведенных расходах</t>
  </si>
  <si>
    <t>На расчетный счет Фонда в ПАО "Сбербанк"</t>
  </si>
  <si>
    <t>Административно-хозяйственные расходы</t>
  </si>
  <si>
    <t>.</t>
  </si>
  <si>
    <t>Детализация произведенных расходов</t>
  </si>
  <si>
    <t>Дата платежа</t>
  </si>
  <si>
    <t>Сумма, руб.</t>
  </si>
  <si>
    <t>Назначение платежа</t>
  </si>
  <si>
    <t>Итого</t>
  </si>
  <si>
    <t>Благотворитель</t>
  </si>
  <si>
    <t>Благотворительное пожертвование</t>
  </si>
  <si>
    <t>Назначение</t>
  </si>
  <si>
    <t>Поступления на расчетный счет Фонда</t>
  </si>
  <si>
    <t>в ПАО "Сбербанк"</t>
  </si>
  <si>
    <t>Дата</t>
  </si>
  <si>
    <t>Всего</t>
  </si>
  <si>
    <t>Благотворительные пожертвования от физических лиц</t>
  </si>
  <si>
    <t>«Помощь бездомным беспородным животным»</t>
  </si>
  <si>
    <t>Программа "Старый друг"</t>
  </si>
  <si>
    <t>Программа "Меньше бездомных"</t>
  </si>
  <si>
    <t>Программа "Город без жесткости"</t>
  </si>
  <si>
    <t xml:space="preserve">Программа "Меньше бездомных" </t>
  </si>
  <si>
    <t>Пожертвования на сайте https://less-homeless.com/</t>
  </si>
  <si>
    <t>через платёжную систему CHRONOPAY</t>
  </si>
  <si>
    <t>Дата пожертвования</t>
  </si>
  <si>
    <t>через платёжную систему ROBOKASSA</t>
  </si>
  <si>
    <t xml:space="preserve">Благотворитель </t>
  </si>
  <si>
    <t>Через платежную систему ROBOKASSA</t>
  </si>
  <si>
    <t>Через платежную систему CHRONOPAY</t>
  </si>
  <si>
    <t>Программа "Стерилизация"</t>
  </si>
  <si>
    <t>Адресность</t>
  </si>
  <si>
    <t>Зачислено через платежную ситему</t>
  </si>
  <si>
    <t>Прочие поступления и благотворительные пожертвования</t>
  </si>
  <si>
    <t xml:space="preserve">                       Пожертвования на сайте https://less-homeless.com/</t>
  </si>
  <si>
    <t>через платёжную систему Юмани</t>
  </si>
  <si>
    <t>Через платежную систему Юмани</t>
  </si>
  <si>
    <t xml:space="preserve">Программа "Старый друг" </t>
  </si>
  <si>
    <t xml:space="preserve">                       Пожертвования на сайте https://www.blago.ru/donations</t>
  </si>
  <si>
    <t>Зачислено через Благо.ру</t>
  </si>
  <si>
    <t>Через Благо.ру</t>
  </si>
  <si>
    <t>Анонимно</t>
  </si>
  <si>
    <t>Сбор средств на уставную деятельность фонда</t>
  </si>
  <si>
    <t>Комиссии банков, платежных операторов, расходы по администрированию Программ</t>
  </si>
  <si>
    <t>Оплата за корм для собак приюта в магазине ООО "Николь"</t>
  </si>
  <si>
    <t>YURIY  K</t>
  </si>
  <si>
    <t>LARISA S</t>
  </si>
  <si>
    <t>IVAN I</t>
  </si>
  <si>
    <t>KRISTINA K</t>
  </si>
  <si>
    <t>MARIIA S</t>
  </si>
  <si>
    <t>NADEZHDA A</t>
  </si>
  <si>
    <t>EKATERINA A</t>
  </si>
  <si>
    <t>ALINA B</t>
  </si>
  <si>
    <t>MUNIRA T</t>
  </si>
  <si>
    <t>DAMIRA A</t>
  </si>
  <si>
    <t>YULIYA K</t>
  </si>
  <si>
    <t>ANASTASIYA F</t>
  </si>
  <si>
    <t>V L</t>
  </si>
  <si>
    <t>VIACHESLAV M</t>
  </si>
  <si>
    <t>TATYANA R</t>
  </si>
  <si>
    <t>На уставную деятельность фонда</t>
  </si>
  <si>
    <t>Ошейники и поводки для 40 молодых собак</t>
  </si>
  <si>
    <t>Екатерина Х</t>
  </si>
  <si>
    <t>Азиза Ф</t>
  </si>
  <si>
    <t>Павел С</t>
  </si>
  <si>
    <t>Никита Г</t>
  </si>
  <si>
    <t>Артём Б</t>
  </si>
  <si>
    <t>Антон Ф</t>
  </si>
  <si>
    <t>Галина П</t>
  </si>
  <si>
    <t xml:space="preserve">Благотворительные пожертвования, собранные на портале моs.ru </t>
  </si>
  <si>
    <t>за февраль 2022 года</t>
  </si>
  <si>
    <t>Остаток средств на 01.02.2022</t>
  </si>
  <si>
    <t>Общая сумма поступлений за февраль 2022г.</t>
  </si>
  <si>
    <t>Произведенные расходы за февраль 2022г.</t>
  </si>
  <si>
    <t>Остаток средств на 28.02.2022</t>
  </si>
  <si>
    <t>Пенни</t>
  </si>
  <si>
    <t>Наталья П</t>
  </si>
  <si>
    <t>Татьяна Г</t>
  </si>
  <si>
    <t>Бозон</t>
  </si>
  <si>
    <t>Анастасия</t>
  </si>
  <si>
    <t>Нина</t>
  </si>
  <si>
    <t xml:space="preserve">Анастасия </t>
  </si>
  <si>
    <t>Лара</t>
  </si>
  <si>
    <t>Мари</t>
  </si>
  <si>
    <t>Игнат</t>
  </si>
  <si>
    <t>Елена</t>
  </si>
  <si>
    <t>Мария</t>
  </si>
  <si>
    <t>Наталья К</t>
  </si>
  <si>
    <t>Полина К</t>
  </si>
  <si>
    <t>Екатерина Ч</t>
  </si>
  <si>
    <t xml:space="preserve">Анастасия Р </t>
  </si>
  <si>
    <t>Zara a</t>
  </si>
  <si>
    <t>Надя А</t>
  </si>
  <si>
    <t>Сергей М</t>
  </si>
  <si>
    <t>Анна К</t>
  </si>
  <si>
    <t>Elena B</t>
  </si>
  <si>
    <t>Тимур К</t>
  </si>
  <si>
    <t>Александр Б</t>
  </si>
  <si>
    <t xml:space="preserve">Елена Л </t>
  </si>
  <si>
    <t>Татьяна К</t>
  </si>
  <si>
    <t>Наталия В</t>
  </si>
  <si>
    <t>Наталья Н</t>
  </si>
  <si>
    <t>Marina K</t>
  </si>
  <si>
    <t>Дарья Л</t>
  </si>
  <si>
    <t>Анастасия Б</t>
  </si>
  <si>
    <t>Максим Г</t>
  </si>
  <si>
    <t>Евгений Ч</t>
  </si>
  <si>
    <t>Александра В</t>
  </si>
  <si>
    <t>Алексей К</t>
  </si>
  <si>
    <t>Olga Zh</t>
  </si>
  <si>
    <t>Evelina R</t>
  </si>
  <si>
    <t>Оплата за корм, игрушки, лакомства для щенков в магазине ООО "Николь"</t>
  </si>
  <si>
    <t>Оплата за вет. услуги: стерилиз. 34 кошки и 6 собак ИП ШЕЛЯКОВ СЕРГЕЙ АЛЕКСАНДРОВИЧ</t>
  </si>
  <si>
    <t>Оплата за вет. Услуги: стерилиз 7 кошек и 1 собаки в январе 2022 Индивидуальный предприниматель Шереметьева Елена Сергеевна</t>
  </si>
  <si>
    <t>Благотворительная помощь: лечение собаки Бьянка по заявлению от 17.02.2022</t>
  </si>
  <si>
    <t>Благотворительная помощь: Реанимационная и интенсивная терапия, лаб.исследования собаки Габи по заявлению от 04.02.2022</t>
  </si>
  <si>
    <t>Услуги по оказанию перевозок</t>
  </si>
  <si>
    <t>Ольга Павловна О</t>
  </si>
  <si>
    <t>Яна Васильевна Ю</t>
  </si>
  <si>
    <t>Андрей Анатольевич К</t>
  </si>
  <si>
    <t>Данара Сергеевна Г</t>
  </si>
  <si>
    <t>Людмила Николаевна С</t>
  </si>
  <si>
    <t>АННА ИВАНОВНА Ш</t>
  </si>
  <si>
    <t>Лада Сергеевна О</t>
  </si>
  <si>
    <t>ДОБРОВОЛЬНОЕ ПОЖЕРТВОВАНИЕ</t>
  </si>
  <si>
    <t>(ДЛЯ ГАБИ)</t>
  </si>
  <si>
    <t>СТАРИЧКАМ В ПРИЮТЕ</t>
  </si>
  <si>
    <t>Перечисление денежных средств на участие в благотворительной Программе "Поможем вместе"</t>
  </si>
  <si>
    <t>Прочие Пожертвования физ.лиц и юр.лиц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</si>
</sst>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р.&quot;"/>
    <numFmt numFmtId="165" formatCode="dd\.mm\.yyyy"/>
    <numFmt numFmtId="166" formatCode="[$-419]mmmm\ yyyy;@"/>
  </numFmts>
  <fonts count="24" x14ac:knownFonts="1">
    <font>
      <sz val="11"/>
      <color indexed="8"/>
      <name val="Calibri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1"/>
      <name val="Calibri"/>
      <family val="2"/>
      <charset val="204"/>
    </font>
    <font>
      <b/>
      <sz val="14"/>
      <color theme="3"/>
      <name val="Calibri"/>
      <family val="2"/>
      <charset val="204"/>
    </font>
    <font>
      <b/>
      <sz val="14"/>
      <color rgb="FF2D4E77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i/>
      <sz val="14"/>
      <color rgb="FF2D4E77"/>
      <name val="Calibri"/>
      <family val="2"/>
      <charset val="204"/>
    </font>
    <font>
      <b/>
      <i/>
      <sz val="14"/>
      <color theme="3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2"/>
    </font>
    <font>
      <sz val="11"/>
      <color theme="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 applyFill="0" applyProtection="0"/>
    <xf numFmtId="0" fontId="2" fillId="0" borderId="0" applyFill="0" applyProtection="0"/>
    <xf numFmtId="9" fontId="23" fillId="0" borderId="0" applyFont="0" applyFill="0" applyBorder="0" applyAlignment="0" applyProtection="0"/>
  </cellStyleXfs>
  <cellXfs count="167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4" fontId="6" fillId="0" borderId="0" xfId="0" applyNumberFormat="1" applyFont="1" applyFill="1" applyAlignment="1" applyProtection="1">
      <alignment horizontal="center" vertical="center"/>
    </xf>
    <xf numFmtId="0" fontId="6" fillId="0" borderId="0" xfId="0" applyFont="1" applyFill="1" applyProtection="1"/>
    <xf numFmtId="0" fontId="9" fillId="0" borderId="0" xfId="0" applyFont="1" applyFill="1" applyProtection="1"/>
    <xf numFmtId="0" fontId="0" fillId="0" borderId="0" xfId="0" applyFill="1" applyAlignment="1" applyProtection="1">
      <alignment horizontal="center"/>
    </xf>
    <xf numFmtId="4" fontId="3" fillId="2" borderId="2" xfId="0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vertical="center"/>
    </xf>
    <xf numFmtId="0" fontId="7" fillId="2" borderId="2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horizontal="center" vertical="center"/>
    </xf>
    <xf numFmtId="164" fontId="0" fillId="0" borderId="0" xfId="0" applyNumberFormat="1" applyFill="1" applyAlignment="1" applyProtection="1">
      <alignment horizontal="center"/>
    </xf>
    <xf numFmtId="164" fontId="7" fillId="2" borderId="3" xfId="0" applyNumberFormat="1" applyFont="1" applyFill="1" applyBorder="1" applyAlignment="1" applyProtection="1">
      <alignment horizontal="right" vertical="center"/>
    </xf>
    <xf numFmtId="164" fontId="7" fillId="0" borderId="0" xfId="0" applyNumberFormat="1" applyFont="1" applyFill="1" applyBorder="1" applyAlignment="1" applyProtection="1">
      <alignment horizontal="right" vertical="center"/>
    </xf>
    <xf numFmtId="164" fontId="7" fillId="2" borderId="3" xfId="0" applyNumberFormat="1" applyFont="1" applyFill="1" applyBorder="1" applyAlignment="1" applyProtection="1">
      <alignment vertical="center"/>
    </xf>
    <xf numFmtId="4" fontId="0" fillId="0" borderId="0" xfId="0" applyNumberFormat="1" applyFill="1" applyProtection="1"/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4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4" fillId="2" borderId="2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/>
    </xf>
    <xf numFmtId="4" fontId="0" fillId="0" borderId="0" xfId="0" applyNumberFormat="1" applyFill="1" applyAlignment="1" applyProtection="1">
      <alignment horizontal="center"/>
    </xf>
    <xf numFmtId="14" fontId="0" fillId="0" borderId="0" xfId="0" applyNumberFormat="1" applyFill="1" applyAlignment="1" applyProtection="1">
      <alignment horizontal="center"/>
    </xf>
    <xf numFmtId="4" fontId="12" fillId="4" borderId="8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14" fontId="4" fillId="2" borderId="5" xfId="0" applyNumberFormat="1" applyFont="1" applyFill="1" applyBorder="1" applyAlignment="1" applyProtection="1">
      <alignment horizontal="left" vertical="center"/>
    </xf>
    <xf numFmtId="4" fontId="2" fillId="2" borderId="6" xfId="0" applyNumberFormat="1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wrapText="1"/>
    </xf>
    <xf numFmtId="0" fontId="10" fillId="0" borderId="0" xfId="0" applyFont="1" applyFill="1" applyAlignment="1" applyProtection="1">
      <alignment horizontal="center"/>
    </xf>
    <xf numFmtId="4" fontId="9" fillId="0" borderId="0" xfId="0" applyNumberFormat="1" applyFont="1" applyFill="1" applyAlignment="1" applyProtection="1">
      <alignment horizontal="center" vertical="center"/>
    </xf>
    <xf numFmtId="4" fontId="3" fillId="2" borderId="6" xfId="0" applyNumberFormat="1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horizontal="center"/>
    </xf>
    <xf numFmtId="0" fontId="9" fillId="0" borderId="0" xfId="0" applyFont="1" applyFill="1" applyAlignment="1" applyProtection="1">
      <alignment horizontal="center"/>
    </xf>
    <xf numFmtId="164" fontId="8" fillId="2" borderId="3" xfId="0" applyNumberFormat="1" applyFont="1" applyFill="1" applyBorder="1" applyAlignment="1" applyProtection="1">
      <alignment horizontal="right" vertical="center"/>
    </xf>
    <xf numFmtId="165" fontId="15" fillId="4" borderId="4" xfId="0" applyNumberFormat="1" applyFont="1" applyFill="1" applyBorder="1" applyAlignment="1" applyProtection="1">
      <alignment horizontal="center" vertical="center" wrapText="1"/>
    </xf>
    <xf numFmtId="164" fontId="3" fillId="3" borderId="3" xfId="0" applyNumberFormat="1" applyFont="1" applyFill="1" applyBorder="1" applyAlignment="1" applyProtection="1">
      <alignment horizontal="right"/>
    </xf>
    <xf numFmtId="164" fontId="3" fillId="3" borderId="3" xfId="0" applyNumberFormat="1" applyFont="1" applyFill="1" applyBorder="1" applyAlignment="1" applyProtection="1">
      <alignment horizontal="right" vertical="center"/>
    </xf>
    <xf numFmtId="0" fontId="5" fillId="2" borderId="4" xfId="0" applyFont="1" applyFill="1" applyBorder="1" applyProtection="1"/>
    <xf numFmtId="4" fontId="3" fillId="2" borderId="3" xfId="0" applyNumberFormat="1" applyFont="1" applyFill="1" applyBorder="1" applyAlignment="1" applyProtection="1">
      <alignment vertical="center"/>
    </xf>
    <xf numFmtId="4" fontId="3" fillId="2" borderId="4" xfId="0" applyNumberFormat="1" applyFont="1" applyFill="1" applyBorder="1" applyAlignment="1" applyProtection="1">
      <alignment horizontal="center" vertical="center"/>
    </xf>
    <xf numFmtId="0" fontId="9" fillId="5" borderId="0" xfId="0" applyFont="1" applyFill="1" applyAlignment="1" applyProtection="1">
      <alignment horizontal="center" vertical="center"/>
    </xf>
    <xf numFmtId="0" fontId="0" fillId="5" borderId="0" xfId="0" applyFill="1" applyAlignment="1" applyProtection="1">
      <alignment horizontal="center" vertical="center"/>
    </xf>
    <xf numFmtId="4" fontId="0" fillId="2" borderId="3" xfId="0" applyNumberFormat="1" applyFill="1" applyBorder="1" applyProtection="1"/>
    <xf numFmtId="0" fontId="16" fillId="4" borderId="9" xfId="0" applyNumberFormat="1" applyFont="1" applyFill="1" applyBorder="1" applyAlignment="1" applyProtection="1">
      <alignment horizontal="center" vertical="center" wrapText="1"/>
    </xf>
    <xf numFmtId="0" fontId="12" fillId="4" borderId="9" xfId="0" applyNumberFormat="1" applyFont="1" applyFill="1" applyBorder="1" applyAlignment="1" applyProtection="1">
      <alignment horizontal="left" vertical="center" wrapText="1"/>
    </xf>
    <xf numFmtId="4" fontId="17" fillId="5" borderId="4" xfId="0" applyNumberFormat="1" applyFont="1" applyFill="1" applyBorder="1" applyAlignment="1" applyProtection="1">
      <alignment horizontal="center" vertical="center" wrapText="1"/>
    </xf>
    <xf numFmtId="165" fontId="12" fillId="4" borderId="8" xfId="0" applyNumberFormat="1" applyFont="1" applyFill="1" applyBorder="1" applyAlignment="1" applyProtection="1">
      <alignment horizontal="center" vertical="center" wrapText="1"/>
    </xf>
    <xf numFmtId="0" fontId="9" fillId="5" borderId="0" xfId="0" applyFont="1" applyFill="1" applyAlignment="1" applyProtection="1">
      <alignment horizontal="center"/>
    </xf>
    <xf numFmtId="0" fontId="0" fillId="5" borderId="0" xfId="0" applyFill="1" applyAlignment="1" applyProtection="1">
      <alignment horizontal="center"/>
    </xf>
    <xf numFmtId="0" fontId="9" fillId="0" borderId="0" xfId="0" applyFont="1" applyFill="1" applyAlignment="1" applyProtection="1">
      <alignment horizontal="center"/>
    </xf>
    <xf numFmtId="0" fontId="2" fillId="0" borderId="0" xfId="0" applyFont="1" applyFill="1" applyProtection="1"/>
    <xf numFmtId="0" fontId="3" fillId="2" borderId="4" xfId="0" applyFont="1" applyFill="1" applyBorder="1" applyAlignment="1" applyProtection="1">
      <alignment horizontal="center" vertical="center"/>
    </xf>
    <xf numFmtId="0" fontId="1" fillId="5" borderId="0" xfId="0" applyFont="1" applyFill="1"/>
    <xf numFmtId="4" fontId="0" fillId="5" borderId="0" xfId="0" applyNumberFormat="1" applyFill="1" applyAlignment="1" applyProtection="1">
      <alignment horizontal="center" vertical="center"/>
    </xf>
    <xf numFmtId="166" fontId="12" fillId="4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4" fillId="2" borderId="1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vertical="center"/>
    </xf>
    <xf numFmtId="0" fontId="0" fillId="0" borderId="0" xfId="0" applyFill="1" applyAlignment="1" applyProtection="1">
      <alignment wrapText="1"/>
    </xf>
    <xf numFmtId="0" fontId="11" fillId="4" borderId="8" xfId="0" applyNumberFormat="1" applyFont="1" applyFill="1" applyBorder="1" applyAlignment="1" applyProtection="1">
      <alignment horizontal="left" vertical="center" wrapText="1"/>
    </xf>
    <xf numFmtId="14" fontId="4" fillId="2" borderId="5" xfId="0" applyNumberFormat="1" applyFont="1" applyFill="1" applyBorder="1" applyAlignment="1" applyProtection="1">
      <alignment horizontal="left" vertical="center"/>
    </xf>
    <xf numFmtId="4" fontId="2" fillId="2" borderId="6" xfId="0" applyNumberFormat="1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wrapText="1"/>
    </xf>
    <xf numFmtId="0" fontId="4" fillId="2" borderId="5" xfId="0" applyFont="1" applyFill="1" applyBorder="1" applyAlignment="1" applyProtection="1">
      <alignment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vertical="center"/>
    </xf>
    <xf numFmtId="4" fontId="17" fillId="5" borderId="8" xfId="0" applyNumberFormat="1" applyFont="1" applyFill="1" applyBorder="1" applyAlignment="1" applyProtection="1">
      <alignment horizontal="center" vertical="center" wrapText="1"/>
    </xf>
    <xf numFmtId="165" fontId="15" fillId="4" borderId="8" xfId="0" applyNumberFormat="1" applyFont="1" applyFill="1" applyBorder="1" applyAlignment="1" applyProtection="1">
      <alignment horizontal="center" vertical="center" wrapText="1"/>
    </xf>
    <xf numFmtId="0" fontId="20" fillId="5" borderId="8" xfId="0" applyFont="1" applyFill="1" applyBorder="1" applyAlignment="1" applyProtection="1">
      <alignment vertical="center" wrapText="1"/>
    </xf>
    <xf numFmtId="4" fontId="11" fillId="5" borderId="4" xfId="0" applyNumberFormat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vertical="center"/>
    </xf>
    <xf numFmtId="0" fontId="11" fillId="5" borderId="3" xfId="0" applyFont="1" applyFill="1" applyBorder="1" applyAlignment="1" applyProtection="1">
      <alignment horizontal="left" vertical="center" wrapText="1"/>
    </xf>
    <xf numFmtId="4" fontId="21" fillId="5" borderId="4" xfId="0" applyNumberFormat="1" applyFont="1" applyFill="1" applyBorder="1" applyAlignment="1">
      <alignment horizontal="center"/>
    </xf>
    <xf numFmtId="165" fontId="15" fillId="4" borderId="11" xfId="0" applyNumberFormat="1" applyFont="1" applyFill="1" applyBorder="1" applyAlignment="1" applyProtection="1">
      <alignment horizontal="center" vertical="center" wrapText="1"/>
    </xf>
    <xf numFmtId="0" fontId="11" fillId="4" borderId="11" xfId="0" applyNumberFormat="1" applyFont="1" applyFill="1" applyBorder="1" applyAlignment="1" applyProtection="1">
      <alignment horizontal="left" vertical="center" wrapText="1"/>
    </xf>
    <xf numFmtId="4" fontId="17" fillId="5" borderId="11" xfId="0" applyNumberFormat="1" applyFont="1" applyFill="1" applyBorder="1" applyAlignment="1" applyProtection="1">
      <alignment horizontal="center" vertical="center" wrapText="1"/>
    </xf>
    <xf numFmtId="0" fontId="12" fillId="4" borderId="4" xfId="0" applyNumberFormat="1" applyFont="1" applyFill="1" applyBorder="1" applyAlignment="1" applyProtection="1">
      <alignment horizontal="left" vertical="center" wrapText="1"/>
    </xf>
    <xf numFmtId="0" fontId="9" fillId="0" borderId="0" xfId="0" applyFont="1" applyFill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/>
    </xf>
    <xf numFmtId="0" fontId="12" fillId="4" borderId="8" xfId="0" applyNumberFormat="1" applyFont="1" applyFill="1" applyBorder="1" applyAlignment="1" applyProtection="1">
      <alignment horizontal="left" vertical="center" wrapText="1"/>
    </xf>
    <xf numFmtId="0" fontId="22" fillId="0" borderId="4" xfId="0" applyFont="1" applyFill="1" applyBorder="1" applyAlignment="1" applyProtection="1">
      <alignment horizontal="left" wrapText="1"/>
    </xf>
    <xf numFmtId="0" fontId="12" fillId="4" borderId="4" xfId="0" applyNumberFormat="1" applyFont="1" applyFill="1" applyBorder="1" applyAlignment="1" applyProtection="1">
      <alignment horizontal="left" vertical="center" wrapText="1"/>
    </xf>
    <xf numFmtId="4" fontId="2" fillId="0" borderId="9" xfId="0" applyNumberFormat="1" applyFont="1" applyBorder="1" applyAlignment="1">
      <alignment horizontal="center"/>
    </xf>
    <xf numFmtId="0" fontId="12" fillId="4" borderId="4" xfId="0" applyNumberFormat="1" applyFont="1" applyFill="1" applyBorder="1" applyAlignment="1" applyProtection="1">
      <alignment horizontal="left" vertical="center" wrapText="1"/>
    </xf>
    <xf numFmtId="0" fontId="0" fillId="0" borderId="3" xfId="0" applyBorder="1"/>
    <xf numFmtId="165" fontId="15" fillId="4" borderId="12" xfId="0" applyNumberFormat="1" applyFont="1" applyFill="1" applyBorder="1" applyAlignment="1" applyProtection="1">
      <alignment horizontal="center" vertical="center" wrapText="1"/>
    </xf>
    <xf numFmtId="4" fontId="19" fillId="5" borderId="12" xfId="0" applyNumberFormat="1" applyFont="1" applyFill="1" applyBorder="1" applyAlignment="1" applyProtection="1">
      <alignment horizontal="center" vertical="center" wrapText="1"/>
    </xf>
    <xf numFmtId="0" fontId="12" fillId="4" borderId="10" xfId="0" applyFont="1" applyFill="1" applyBorder="1" applyAlignment="1" applyProtection="1">
      <alignment vertical="center" wrapText="1"/>
    </xf>
    <xf numFmtId="0" fontId="2" fillId="0" borderId="1" xfId="0" applyFont="1" applyBorder="1" applyAlignment="1">
      <alignment horizontal="left"/>
    </xf>
    <xf numFmtId="0" fontId="0" fillId="0" borderId="4" xfId="0" applyFill="1" applyBorder="1" applyProtection="1"/>
    <xf numFmtId="0" fontId="2" fillId="0" borderId="4" xfId="0" applyFont="1" applyFill="1" applyBorder="1" applyProtection="1"/>
    <xf numFmtId="4" fontId="12" fillId="4" borderId="4" xfId="0" applyNumberFormat="1" applyFont="1" applyFill="1" applyBorder="1" applyAlignment="1" applyProtection="1">
      <alignment horizontal="center" vertical="center" wrapText="1"/>
    </xf>
    <xf numFmtId="4" fontId="3" fillId="0" borderId="4" xfId="0" applyNumberFormat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horizontal="left" vertical="center"/>
    </xf>
    <xf numFmtId="0" fontId="7" fillId="2" borderId="2" xfId="0" applyFont="1" applyFill="1" applyBorder="1" applyAlignment="1" applyProtection="1">
      <alignment horizontal="left" vertical="center"/>
    </xf>
    <xf numFmtId="0" fontId="18" fillId="2" borderId="2" xfId="0" applyFont="1" applyFill="1" applyBorder="1" applyProtection="1"/>
    <xf numFmtId="4" fontId="9" fillId="0" borderId="0" xfId="0" applyNumberFormat="1" applyFont="1" applyFill="1" applyAlignment="1" applyProtection="1">
      <alignment horizontal="left"/>
    </xf>
    <xf numFmtId="0" fontId="7" fillId="2" borderId="1" xfId="0" applyFont="1" applyFill="1" applyBorder="1" applyAlignment="1" applyProtection="1">
      <alignment horizontal="left" vertical="center"/>
    </xf>
    <xf numFmtId="0" fontId="7" fillId="2" borderId="2" xfId="0" applyFont="1" applyFill="1" applyBorder="1" applyAlignment="1" applyProtection="1">
      <alignment horizontal="left" vertical="center"/>
    </xf>
    <xf numFmtId="14" fontId="0" fillId="0" borderId="13" xfId="0" applyNumberFormat="1" applyFill="1" applyBorder="1" applyProtection="1"/>
    <xf numFmtId="0" fontId="0" fillId="0" borderId="13" xfId="0" applyFill="1" applyBorder="1" applyProtection="1"/>
    <xf numFmtId="2" fontId="0" fillId="0" borderId="13" xfId="0" applyNumberFormat="1" applyFill="1" applyBorder="1" applyAlignment="1" applyProtection="1">
      <alignment horizontal="center" vertical="center"/>
    </xf>
    <xf numFmtId="0" fontId="0" fillId="0" borderId="4" xfId="0" applyBorder="1"/>
    <xf numFmtId="0" fontId="2" fillId="0" borderId="5" xfId="0" applyFont="1" applyBorder="1" applyAlignment="1">
      <alignment horizontal="left"/>
    </xf>
    <xf numFmtId="165" fontId="12" fillId="5" borderId="8" xfId="0" applyNumberFormat="1" applyFont="1" applyFill="1" applyBorder="1" applyAlignment="1" applyProtection="1">
      <alignment horizontal="center" vertical="center" wrapText="1"/>
    </xf>
    <xf numFmtId="4" fontId="12" fillId="5" borderId="8" xfId="0" applyNumberFormat="1" applyFont="1" applyFill="1" applyBorder="1" applyAlignment="1" applyProtection="1">
      <alignment horizontal="center" vertical="center" wrapText="1"/>
    </xf>
    <xf numFmtId="0" fontId="11" fillId="5" borderId="11" xfId="0" applyNumberFormat="1" applyFont="1" applyFill="1" applyBorder="1" applyAlignment="1" applyProtection="1">
      <alignment horizontal="left" vertical="center" wrapText="1"/>
    </xf>
    <xf numFmtId="4" fontId="16" fillId="5" borderId="9" xfId="0" applyNumberFormat="1" applyFont="1" applyFill="1" applyBorder="1" applyAlignment="1" applyProtection="1">
      <alignment horizontal="center" vertical="center" wrapText="1"/>
    </xf>
    <xf numFmtId="0" fontId="0" fillId="5" borderId="0" xfId="0" applyFill="1" applyProtection="1"/>
    <xf numFmtId="0" fontId="9" fillId="5" borderId="0" xfId="0" applyFont="1" applyFill="1" applyAlignment="1" applyProtection="1">
      <alignment horizontal="center"/>
    </xf>
    <xf numFmtId="4" fontId="0" fillId="5" borderId="0" xfId="0" applyNumberFormat="1" applyFill="1" applyProtection="1"/>
    <xf numFmtId="4" fontId="9" fillId="5" borderId="0" xfId="0" applyNumberFormat="1" applyFont="1" applyFill="1" applyAlignment="1" applyProtection="1">
      <alignment horizontal="left"/>
    </xf>
    <xf numFmtId="0" fontId="9" fillId="5" borderId="0" xfId="0" applyFont="1" applyFill="1" applyProtection="1"/>
    <xf numFmtId="14" fontId="0" fillId="5" borderId="4" xfId="0" applyNumberFormat="1" applyFill="1" applyBorder="1" applyAlignment="1">
      <alignment horizontal="center"/>
    </xf>
    <xf numFmtId="4" fontId="0" fillId="5" borderId="4" xfId="0" applyNumberFormat="1" applyFill="1" applyBorder="1" applyAlignment="1">
      <alignment horizontal="center"/>
    </xf>
    <xf numFmtId="0" fontId="0" fillId="5" borderId="4" xfId="0" applyFill="1" applyBorder="1"/>
    <xf numFmtId="0" fontId="2" fillId="5" borderId="4" xfId="0" applyFont="1" applyFill="1" applyBorder="1" applyAlignment="1">
      <alignment wrapText="1"/>
    </xf>
    <xf numFmtId="10" fontId="0" fillId="5" borderId="0" xfId="2" applyNumberFormat="1" applyFont="1" applyFill="1" applyProtection="1"/>
    <xf numFmtId="0" fontId="2" fillId="5" borderId="4" xfId="0" applyFont="1" applyFill="1" applyBorder="1"/>
    <xf numFmtId="0" fontId="0" fillId="0" borderId="0" xfId="0" applyFill="1" applyBorder="1" applyProtection="1"/>
    <xf numFmtId="0" fontId="0" fillId="0" borderId="0" xfId="0"/>
    <xf numFmtId="14" fontId="0" fillId="0" borderId="0" xfId="0" applyNumberFormat="1"/>
    <xf numFmtId="2" fontId="0" fillId="0" borderId="15" xfId="0" applyNumberFormat="1" applyFill="1" applyBorder="1" applyAlignment="1" applyProtection="1">
      <alignment horizontal="center" vertical="center"/>
    </xf>
    <xf numFmtId="0" fontId="0" fillId="0" borderId="14" xfId="0" applyBorder="1"/>
    <xf numFmtId="2" fontId="0" fillId="0" borderId="4" xfId="0" applyNumberFormat="1" applyFill="1" applyBorder="1" applyAlignment="1" applyProtection="1">
      <alignment horizontal="center" vertical="center"/>
    </xf>
    <xf numFmtId="165" fontId="12" fillId="4" borderId="16" xfId="0" applyNumberFormat="1" applyFont="1" applyFill="1" applyBorder="1" applyAlignment="1" applyProtection="1">
      <alignment horizontal="center" vertical="center" wrapText="1"/>
    </xf>
    <xf numFmtId="165" fontId="12" fillId="4" borderId="4" xfId="0" applyNumberFormat="1" applyFont="1" applyFill="1" applyBorder="1" applyAlignment="1" applyProtection="1">
      <alignment horizontal="center" vertical="center" wrapText="1"/>
    </xf>
    <xf numFmtId="4" fontId="12" fillId="0" borderId="4" xfId="0" applyNumberFormat="1" applyFont="1" applyFill="1" applyBorder="1" applyAlignment="1" applyProtection="1">
      <alignment horizontal="center" vertical="center" wrapText="1"/>
    </xf>
    <xf numFmtId="0" fontId="12" fillId="4" borderId="16" xfId="0" applyNumberFormat="1" applyFont="1" applyFill="1" applyBorder="1" applyAlignment="1" applyProtection="1">
      <alignment horizontal="left" vertical="center" wrapText="1"/>
    </xf>
    <xf numFmtId="166" fontId="12" fillId="5" borderId="4" xfId="0" applyNumberFormat="1" applyFont="1" applyFill="1" applyBorder="1" applyAlignment="1" applyProtection="1">
      <alignment horizontal="center" vertical="center" wrapText="1"/>
    </xf>
    <xf numFmtId="4" fontId="12" fillId="5" borderId="4" xfId="0" applyNumberFormat="1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Protection="1"/>
    <xf numFmtId="0" fontId="13" fillId="0" borderId="0" xfId="0" applyFont="1" applyFill="1" applyAlignment="1" applyProtection="1">
      <alignment horizontal="center"/>
    </xf>
    <xf numFmtId="0" fontId="3" fillId="3" borderId="1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10" fillId="0" borderId="0" xfId="0" applyFont="1" applyFill="1" applyAlignment="1" applyProtection="1">
      <alignment horizontal="center"/>
    </xf>
    <xf numFmtId="4" fontId="9" fillId="0" borderId="0" xfId="0" applyNumberFormat="1" applyFont="1" applyFill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left" vertical="center"/>
    </xf>
    <xf numFmtId="0" fontId="7" fillId="2" borderId="2" xfId="0" applyFont="1" applyFill="1" applyBorder="1" applyAlignment="1" applyProtection="1">
      <alignment horizontal="left" vertical="center"/>
    </xf>
    <xf numFmtId="0" fontId="7" fillId="2" borderId="1" xfId="0" applyFont="1" applyFill="1" applyBorder="1" applyAlignment="1" applyProtection="1">
      <alignment horizontal="left" vertical="center" wrapText="1"/>
    </xf>
    <xf numFmtId="0" fontId="7" fillId="2" borderId="2" xfId="0" applyFont="1" applyFill="1" applyBorder="1" applyAlignment="1" applyProtection="1">
      <alignment horizontal="left" vertical="center" wrapText="1"/>
    </xf>
    <xf numFmtId="166" fontId="12" fillId="4" borderId="12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center" vertical="center"/>
    </xf>
    <xf numFmtId="4" fontId="9" fillId="0" borderId="0" xfId="0" applyNumberFormat="1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center"/>
    </xf>
    <xf numFmtId="4" fontId="9" fillId="0" borderId="0" xfId="0" applyNumberFormat="1" applyFont="1" applyFill="1" applyAlignment="1" applyProtection="1">
      <alignment horizontal="right"/>
    </xf>
    <xf numFmtId="0" fontId="9" fillId="0" borderId="0" xfId="0" applyFont="1" applyFill="1" applyAlignment="1" applyProtection="1">
      <alignment horizontal="right"/>
    </xf>
    <xf numFmtId="0" fontId="14" fillId="5" borderId="0" xfId="0" applyFont="1" applyFill="1" applyAlignment="1" applyProtection="1">
      <alignment horizontal="center"/>
    </xf>
    <xf numFmtId="0" fontId="9" fillId="5" borderId="0" xfId="0" applyFont="1" applyFill="1" applyAlignment="1" applyProtection="1">
      <alignment horizontal="center" vertical="center"/>
    </xf>
    <xf numFmtId="4" fontId="9" fillId="5" borderId="0" xfId="0" applyNumberFormat="1" applyFont="1" applyFill="1" applyAlignment="1" applyProtection="1">
      <alignment horizontal="right"/>
    </xf>
    <xf numFmtId="0" fontId="9" fillId="5" borderId="0" xfId="0" applyFont="1" applyFill="1" applyAlignment="1" applyProtection="1">
      <alignment horizontal="right"/>
    </xf>
    <xf numFmtId="4" fontId="3" fillId="0" borderId="4" xfId="0" applyNumberFormat="1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left" vertical="center" wrapText="1"/>
    </xf>
    <xf numFmtId="0" fontId="12" fillId="0" borderId="4" xfId="0" applyNumberFormat="1" applyFont="1" applyFill="1" applyBorder="1" applyAlignment="1" applyProtection="1">
      <alignment horizontal="left" vertical="center" wrapText="1"/>
    </xf>
    <xf numFmtId="0" fontId="2" fillId="5" borderId="4" xfId="0" applyFont="1" applyFill="1" applyBorder="1" applyAlignment="1" applyProtection="1">
      <alignment horizontal="left"/>
    </xf>
    <xf numFmtId="0" fontId="3" fillId="2" borderId="4" xfId="0" applyFont="1" applyFill="1" applyBorder="1" applyAlignment="1" applyProtection="1">
      <alignment horizontal="left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4" fontId="12" fillId="4" borderId="16" xfId="0" applyNumberFormat="1" applyFont="1" applyFill="1" applyBorder="1" applyAlignment="1" applyProtection="1">
      <alignment horizontal="center" vertical="center" wrapText="1"/>
    </xf>
  </cellXfs>
  <cellStyles count="3">
    <cellStyle name="Normal" xfId="0" builtinId="0"/>
    <cellStyle name="Percent" xfId="2" builtinId="5"/>
    <cellStyle name="Обычный 2" xfId="1" xr:uid="{00000000-0005-0000-0000-000001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G30"/>
  <sheetViews>
    <sheetView showGridLines="0" tabSelected="1" zoomScaleNormal="100" workbookViewId="0">
      <selection activeCell="E20" sqref="E20"/>
    </sheetView>
  </sheetViews>
  <sheetFormatPr defaultColWidth="11.42578125" defaultRowHeight="15" x14ac:dyDescent="0.25"/>
  <cols>
    <col min="1" max="1" width="24.140625" style="1" customWidth="1"/>
    <col min="2" max="2" width="48.7109375" style="2" customWidth="1"/>
    <col min="3" max="3" width="19.42578125" style="6" customWidth="1"/>
    <col min="4" max="4" width="8.85546875" customWidth="1"/>
    <col min="5" max="5" width="16.5703125" customWidth="1"/>
    <col min="6" max="6" width="13.5703125" customWidth="1"/>
    <col min="7" max="253" width="8.85546875" customWidth="1"/>
  </cols>
  <sheetData>
    <row r="1" spans="1:7" ht="18.75" x14ac:dyDescent="0.3">
      <c r="B1" s="139" t="s">
        <v>0</v>
      </c>
      <c r="C1" s="139"/>
    </row>
    <row r="2" spans="1:7" ht="18.75" x14ac:dyDescent="0.3">
      <c r="B2" s="139" t="s">
        <v>19</v>
      </c>
      <c r="C2" s="139"/>
    </row>
    <row r="3" spans="1:7" ht="18.75" x14ac:dyDescent="0.3">
      <c r="B3" s="32"/>
      <c r="C3" s="32"/>
    </row>
    <row r="4" spans="1:7" ht="18.75" x14ac:dyDescent="0.3">
      <c r="B4" s="142" t="s">
        <v>1</v>
      </c>
      <c r="C4" s="142"/>
    </row>
    <row r="5" spans="1:7" ht="18.75" x14ac:dyDescent="0.3">
      <c r="B5" s="142" t="s">
        <v>2</v>
      </c>
      <c r="C5" s="142"/>
    </row>
    <row r="6" spans="1:7" ht="18.75" x14ac:dyDescent="0.25">
      <c r="B6" s="143" t="s">
        <v>71</v>
      </c>
      <c r="C6" s="143"/>
    </row>
    <row r="7" spans="1:7" ht="15" customHeight="1" x14ac:dyDescent="0.25">
      <c r="B7" s="33"/>
      <c r="C7" s="33"/>
    </row>
    <row r="8" spans="1:7" x14ac:dyDescent="0.25">
      <c r="E8" s="60"/>
      <c r="F8" s="60"/>
      <c r="G8" s="60"/>
    </row>
    <row r="9" spans="1:7" ht="15" customHeight="1" x14ac:dyDescent="0.25">
      <c r="A9" s="140" t="s">
        <v>72</v>
      </c>
      <c r="B9" s="141"/>
      <c r="C9" s="40">
        <v>4099461.4000000004</v>
      </c>
      <c r="E9" s="60"/>
      <c r="F9" s="60"/>
      <c r="G9" s="60"/>
    </row>
    <row r="10" spans="1:7" ht="15" customHeight="1" x14ac:dyDescent="0.25">
      <c r="C10" s="12"/>
      <c r="E10" s="60"/>
      <c r="F10" s="60"/>
      <c r="G10" s="60"/>
    </row>
    <row r="11" spans="1:7" ht="15" customHeight="1" x14ac:dyDescent="0.25">
      <c r="A11" s="140" t="s">
        <v>73</v>
      </c>
      <c r="B11" s="141"/>
      <c r="C11" s="41">
        <f>SUM(C12:C16)</f>
        <v>153219</v>
      </c>
      <c r="E11" s="60"/>
      <c r="F11" s="60"/>
      <c r="G11" s="60"/>
    </row>
    <row r="12" spans="1:7" ht="15" customHeight="1" x14ac:dyDescent="0.25">
      <c r="A12" s="144" t="s">
        <v>30</v>
      </c>
      <c r="B12" s="145"/>
      <c r="C12" s="13">
        <f>CHRONOPAY!B24</f>
        <v>5206</v>
      </c>
      <c r="E12" s="60"/>
      <c r="F12" s="60"/>
      <c r="G12" s="60"/>
    </row>
    <row r="13" spans="1:7" ht="15" customHeight="1" x14ac:dyDescent="0.25">
      <c r="A13" s="144" t="s">
        <v>29</v>
      </c>
      <c r="B13" s="145"/>
      <c r="C13" s="38">
        <f>ROBOKASSA!B12</f>
        <v>6500</v>
      </c>
      <c r="E13" s="60"/>
      <c r="F13" s="60"/>
      <c r="G13" s="60"/>
    </row>
    <row r="14" spans="1:7" s="60" customFormat="1" ht="15" customHeight="1" x14ac:dyDescent="0.25">
      <c r="A14" s="100" t="s">
        <v>37</v>
      </c>
      <c r="B14" s="101"/>
      <c r="C14" s="38">
        <f>Юмани!B52</f>
        <v>27972</v>
      </c>
    </row>
    <row r="15" spans="1:7" s="60" customFormat="1" ht="15" customHeight="1" x14ac:dyDescent="0.25">
      <c r="A15" s="104" t="s">
        <v>41</v>
      </c>
      <c r="B15" s="105"/>
      <c r="C15" s="38">
        <f>Благо.ру!B16</f>
        <v>2479</v>
      </c>
    </row>
    <row r="16" spans="1:7" ht="15" customHeight="1" x14ac:dyDescent="0.25">
      <c r="A16" s="8" t="s">
        <v>3</v>
      </c>
      <c r="B16" s="8"/>
      <c r="C16" s="13">
        <f>Сбербанк!B29</f>
        <v>111062</v>
      </c>
      <c r="E16" s="60"/>
      <c r="F16" s="60"/>
      <c r="G16" s="60"/>
    </row>
    <row r="17" spans="1:7" ht="15" customHeight="1" x14ac:dyDescent="0.25">
      <c r="A17" s="10"/>
      <c r="B17" s="10"/>
      <c r="C17" s="14"/>
      <c r="E17" s="60"/>
      <c r="F17" s="60"/>
      <c r="G17" s="60"/>
    </row>
    <row r="18" spans="1:7" ht="15" customHeight="1" x14ac:dyDescent="0.25">
      <c r="A18" s="140" t="s">
        <v>74</v>
      </c>
      <c r="B18" s="141"/>
      <c r="C18" s="40">
        <f>SUM(C19:C23)</f>
        <v>276400.44</v>
      </c>
      <c r="E18" s="60"/>
      <c r="F18" s="60"/>
      <c r="G18" s="60"/>
    </row>
    <row r="19" spans="1:7" ht="15" customHeight="1" x14ac:dyDescent="0.25">
      <c r="A19" s="8" t="s">
        <v>20</v>
      </c>
      <c r="B19" s="9"/>
      <c r="C19" s="15">
        <f>Расходы!B15</f>
        <v>140960.23000000001</v>
      </c>
      <c r="E19" s="60"/>
      <c r="F19" s="60"/>
      <c r="G19" s="60"/>
    </row>
    <row r="20" spans="1:7" ht="22.5" customHeight="1" x14ac:dyDescent="0.25">
      <c r="A20" s="146" t="s">
        <v>31</v>
      </c>
      <c r="B20" s="147"/>
      <c r="C20" s="15">
        <f>Расходы!B19</f>
        <v>133700</v>
      </c>
      <c r="E20" s="60"/>
      <c r="F20" s="60"/>
      <c r="G20" s="60"/>
    </row>
    <row r="21" spans="1:7" ht="16.5" customHeight="1" x14ac:dyDescent="0.25">
      <c r="A21" s="146" t="s">
        <v>21</v>
      </c>
      <c r="B21" s="147"/>
      <c r="C21" s="15">
        <f>Расходы!B23</f>
        <v>0</v>
      </c>
      <c r="E21" s="60"/>
      <c r="F21" s="60"/>
      <c r="G21" s="60"/>
    </row>
    <row r="22" spans="1:7" ht="29.25" customHeight="1" x14ac:dyDescent="0.25">
      <c r="A22" s="146" t="s">
        <v>22</v>
      </c>
      <c r="B22" s="147"/>
      <c r="C22" s="15">
        <f>Расходы!B27</f>
        <v>0</v>
      </c>
      <c r="E22" s="60"/>
      <c r="F22" s="60"/>
      <c r="G22" s="60"/>
    </row>
    <row r="23" spans="1:7" ht="15" customHeight="1" x14ac:dyDescent="0.25">
      <c r="A23" s="8" t="s">
        <v>4</v>
      </c>
      <c r="B23" s="9"/>
      <c r="C23" s="15">
        <f>Расходы!B31</f>
        <v>1740.21</v>
      </c>
      <c r="D23" s="55"/>
      <c r="E23" s="60"/>
      <c r="F23" s="60"/>
      <c r="G23" s="60"/>
    </row>
    <row r="24" spans="1:7" ht="15" customHeight="1" x14ac:dyDescent="0.25">
      <c r="C24" s="12"/>
      <c r="D24" s="55"/>
      <c r="E24" s="60"/>
      <c r="F24" s="60"/>
      <c r="G24" s="60"/>
    </row>
    <row r="25" spans="1:7" ht="15" customHeight="1" x14ac:dyDescent="0.25">
      <c r="A25" s="140" t="s">
        <v>75</v>
      </c>
      <c r="B25" s="141"/>
      <c r="C25" s="40">
        <f>C9+C11-C18</f>
        <v>3976279.9600000004</v>
      </c>
      <c r="E25" s="60"/>
      <c r="F25" s="60"/>
      <c r="G25" s="60"/>
    </row>
    <row r="26" spans="1:7" x14ac:dyDescent="0.25">
      <c r="C26" s="24"/>
      <c r="E26" s="60"/>
      <c r="F26" s="60"/>
      <c r="G26" s="60"/>
    </row>
    <row r="27" spans="1:7" x14ac:dyDescent="0.25">
      <c r="E27" s="60"/>
      <c r="F27" s="60"/>
      <c r="G27" s="60"/>
    </row>
    <row r="28" spans="1:7" x14ac:dyDescent="0.25">
      <c r="C28" s="24"/>
      <c r="E28" s="60"/>
      <c r="F28" s="60"/>
      <c r="G28" s="60"/>
    </row>
    <row r="29" spans="1:7" x14ac:dyDescent="0.25">
      <c r="E29" s="60"/>
      <c r="F29" s="60"/>
      <c r="G29" s="60"/>
    </row>
    <row r="30" spans="1:7" x14ac:dyDescent="0.25">
      <c r="C30" s="25"/>
      <c r="E30" s="60"/>
      <c r="F30" s="60"/>
      <c r="G30" s="60"/>
    </row>
  </sheetData>
  <sheetProtection formatCells="0" formatColumns="0" formatRows="0" insertColumns="0" insertRows="0" insertHyperlinks="0" deleteColumns="0" deleteRows="0" sort="0" autoFilter="0" pivotTables="0"/>
  <mergeCells count="14">
    <mergeCell ref="A25:B25"/>
    <mergeCell ref="A11:B11"/>
    <mergeCell ref="A13:B13"/>
    <mergeCell ref="B5:C5"/>
    <mergeCell ref="A12:B12"/>
    <mergeCell ref="A21:B21"/>
    <mergeCell ref="A22:B22"/>
    <mergeCell ref="A20:B20"/>
    <mergeCell ref="B1:C1"/>
    <mergeCell ref="A18:B18"/>
    <mergeCell ref="B4:C4"/>
    <mergeCell ref="B2:C2"/>
    <mergeCell ref="B6:C6"/>
    <mergeCell ref="A9:B9"/>
  </mergeCells>
  <pageMargins left="0.7" right="0.7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1:C32"/>
  <sheetViews>
    <sheetView showGridLines="0" zoomScaleNormal="100" workbookViewId="0">
      <selection activeCell="C8" sqref="C8"/>
    </sheetView>
  </sheetViews>
  <sheetFormatPr defaultColWidth="11.42578125" defaultRowHeight="15" x14ac:dyDescent="0.25"/>
  <cols>
    <col min="1" max="1" width="22.42578125" style="1" customWidth="1"/>
    <col min="2" max="2" width="21.42578125" style="2" customWidth="1"/>
    <col min="3" max="3" width="95.85546875" customWidth="1"/>
    <col min="4" max="209" width="8.85546875" customWidth="1"/>
  </cols>
  <sheetData>
    <row r="1" spans="1:3" ht="18.75" x14ac:dyDescent="0.3">
      <c r="B1" s="139" t="s">
        <v>0</v>
      </c>
      <c r="C1" s="139"/>
    </row>
    <row r="2" spans="1:3" ht="18.75" x14ac:dyDescent="0.3">
      <c r="B2" s="139" t="s">
        <v>19</v>
      </c>
      <c r="C2" s="139"/>
    </row>
    <row r="3" spans="1:3" ht="18.75" x14ac:dyDescent="0.3">
      <c r="B3" s="142"/>
      <c r="C3" s="142"/>
    </row>
    <row r="4" spans="1:3" ht="18.75" x14ac:dyDescent="0.3">
      <c r="A4" s="1" t="s">
        <v>5</v>
      </c>
      <c r="B4" s="142" t="s">
        <v>6</v>
      </c>
      <c r="C4" s="142"/>
    </row>
    <row r="5" spans="1:3" ht="18.75" x14ac:dyDescent="0.25">
      <c r="B5" s="143" t="str">
        <f>Отчет!B6</f>
        <v>за февраль 2022 года</v>
      </c>
      <c r="C5" s="143"/>
    </row>
    <row r="6" spans="1:3" ht="15.75" x14ac:dyDescent="0.25">
      <c r="B6" s="3"/>
      <c r="C6" s="4"/>
    </row>
    <row r="8" spans="1:3" ht="15" customHeight="1" x14ac:dyDescent="0.25">
      <c r="A8" s="27" t="s">
        <v>7</v>
      </c>
      <c r="B8" s="7" t="s">
        <v>8</v>
      </c>
      <c r="C8" s="28" t="s">
        <v>9</v>
      </c>
    </row>
    <row r="9" spans="1:3" ht="15" customHeight="1" x14ac:dyDescent="0.25">
      <c r="A9" s="68" t="s">
        <v>38</v>
      </c>
      <c r="B9" s="69"/>
      <c r="C9" s="70"/>
    </row>
    <row r="10" spans="1:3" s="60" customFormat="1" ht="15" customHeight="1" x14ac:dyDescent="0.25">
      <c r="A10" s="51">
        <v>44596</v>
      </c>
      <c r="B10" s="26">
        <v>65063.57</v>
      </c>
      <c r="C10" s="84" t="s">
        <v>112</v>
      </c>
    </row>
    <row r="11" spans="1:3" s="60" customFormat="1" ht="15" customHeight="1" x14ac:dyDescent="0.25">
      <c r="A11" s="51">
        <v>44600</v>
      </c>
      <c r="B11" s="26">
        <v>4395</v>
      </c>
      <c r="C11" s="84" t="s">
        <v>45</v>
      </c>
    </row>
    <row r="12" spans="1:3" s="60" customFormat="1" ht="15" customHeight="1" x14ac:dyDescent="0.25">
      <c r="A12" s="51">
        <v>44607</v>
      </c>
      <c r="B12" s="26">
        <v>31962</v>
      </c>
      <c r="C12" s="84" t="s">
        <v>116</v>
      </c>
    </row>
    <row r="13" spans="1:3" s="60" customFormat="1" ht="15" customHeight="1" x14ac:dyDescent="0.25">
      <c r="A13" s="132">
        <v>44613</v>
      </c>
      <c r="B13" s="166">
        <v>12600</v>
      </c>
      <c r="C13" s="135" t="s">
        <v>115</v>
      </c>
    </row>
    <row r="14" spans="1:3" s="60" customFormat="1" ht="15" customHeight="1" x14ac:dyDescent="0.25">
      <c r="A14" s="133">
        <v>44616</v>
      </c>
      <c r="B14" s="134">
        <v>26939.66</v>
      </c>
      <c r="C14" s="88" t="s">
        <v>45</v>
      </c>
    </row>
    <row r="15" spans="1:3" ht="15" customHeight="1" x14ac:dyDescent="0.25">
      <c r="A15" s="90" t="s">
        <v>10</v>
      </c>
      <c r="B15" s="91">
        <f>SUM(B10:B14)</f>
        <v>140960.23000000001</v>
      </c>
      <c r="C15" s="92"/>
    </row>
    <row r="16" spans="1:3" ht="15" customHeight="1" x14ac:dyDescent="0.25">
      <c r="A16" s="61" t="s">
        <v>31</v>
      </c>
      <c r="B16" s="62"/>
      <c r="C16" s="75"/>
    </row>
    <row r="17" spans="1:3" s="60" customFormat="1" ht="15" customHeight="1" x14ac:dyDescent="0.25">
      <c r="A17" s="51">
        <v>44596</v>
      </c>
      <c r="B17" s="26">
        <v>119700</v>
      </c>
      <c r="C17" s="84" t="s">
        <v>113</v>
      </c>
    </row>
    <row r="18" spans="1:3" s="60" customFormat="1" ht="30" x14ac:dyDescent="0.25">
      <c r="A18" s="51">
        <v>44596</v>
      </c>
      <c r="B18" s="26">
        <v>14000</v>
      </c>
      <c r="C18" s="84" t="s">
        <v>114</v>
      </c>
    </row>
    <row r="19" spans="1:3" s="23" customFormat="1" ht="15" customHeight="1" x14ac:dyDescent="0.25">
      <c r="A19" s="72" t="s">
        <v>10</v>
      </c>
      <c r="B19" s="71">
        <f>SUM(B17:B18)</f>
        <v>133700</v>
      </c>
      <c r="C19" s="73"/>
    </row>
    <row r="20" spans="1:3" s="23" customFormat="1" ht="15" customHeight="1" x14ac:dyDescent="0.25">
      <c r="A20" s="65" t="s">
        <v>23</v>
      </c>
      <c r="B20" s="66"/>
      <c r="C20" s="67"/>
    </row>
    <row r="21" spans="1:3" s="23" customFormat="1" ht="19.5" customHeight="1" x14ac:dyDescent="0.25">
      <c r="A21" s="111"/>
      <c r="B21" s="112"/>
      <c r="C21" s="113"/>
    </row>
    <row r="22" spans="1:3" s="23" customFormat="1" ht="15" customHeight="1" x14ac:dyDescent="0.25">
      <c r="A22" s="59"/>
      <c r="B22" s="26"/>
      <c r="C22" s="88"/>
    </row>
    <row r="23" spans="1:3" s="23" customFormat="1" ht="15" customHeight="1" x14ac:dyDescent="0.25">
      <c r="A23" s="78"/>
      <c r="B23" s="80">
        <f>SUM(B21:B22)</f>
        <v>0</v>
      </c>
      <c r="C23" s="79"/>
    </row>
    <row r="24" spans="1:3" s="23" customFormat="1" ht="15" customHeight="1" x14ac:dyDescent="0.25">
      <c r="A24" s="29" t="s">
        <v>22</v>
      </c>
      <c r="B24" s="30"/>
      <c r="C24" s="31"/>
    </row>
    <row r="25" spans="1:3" s="23" customFormat="1" ht="15" customHeight="1" x14ac:dyDescent="0.25">
      <c r="A25" s="51"/>
      <c r="B25" s="26"/>
      <c r="C25" s="79"/>
    </row>
    <row r="26" spans="1:3" s="23" customFormat="1" ht="18.95" customHeight="1" x14ac:dyDescent="0.25">
      <c r="A26" s="59"/>
      <c r="B26" s="77"/>
      <c r="C26" s="86"/>
    </row>
    <row r="27" spans="1:3" s="57" customFormat="1" ht="15.75" customHeight="1" x14ac:dyDescent="0.25">
      <c r="A27" s="72" t="s">
        <v>10</v>
      </c>
      <c r="B27" s="71">
        <f>SUM(B25:B26)</f>
        <v>0</v>
      </c>
      <c r="C27" s="64"/>
    </row>
    <row r="28" spans="1:3" ht="15" customHeight="1" x14ac:dyDescent="0.25">
      <c r="A28" s="68" t="s">
        <v>4</v>
      </c>
      <c r="B28" s="35"/>
      <c r="C28" s="70"/>
    </row>
    <row r="29" spans="1:3" s="60" customFormat="1" x14ac:dyDescent="0.25">
      <c r="A29" s="148"/>
      <c r="B29" s="74">
        <v>1000</v>
      </c>
      <c r="C29" s="76" t="s">
        <v>117</v>
      </c>
    </row>
    <row r="30" spans="1:3" s="60" customFormat="1" x14ac:dyDescent="0.25">
      <c r="A30" s="148"/>
      <c r="B30" s="77">
        <v>740.20999999999992</v>
      </c>
      <c r="C30" s="81" t="s">
        <v>44</v>
      </c>
    </row>
    <row r="31" spans="1:3" x14ac:dyDescent="0.25">
      <c r="A31" s="48" t="s">
        <v>10</v>
      </c>
      <c r="B31" s="114">
        <f>SUM(B29:B30)</f>
        <v>1740.21</v>
      </c>
      <c r="C31" s="49"/>
    </row>
    <row r="32" spans="1:3" x14ac:dyDescent="0.25">
      <c r="A32" s="56" t="s">
        <v>17</v>
      </c>
      <c r="B32" s="34">
        <f>B15+B19+B23+B27+B31</f>
        <v>276400.44</v>
      </c>
      <c r="C32" s="42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68:C69">
    <sortCondition ref="A67"/>
  </sortState>
  <mergeCells count="6">
    <mergeCell ref="A29:A30"/>
    <mergeCell ref="B1:C1"/>
    <mergeCell ref="B2:C2"/>
    <mergeCell ref="B3:C3"/>
    <mergeCell ref="B4:C4"/>
    <mergeCell ref="B5:C5"/>
  </mergeCells>
  <conditionalFormatting sqref="C27 C29">
    <cfRule type="containsText" dxfId="5" priority="304" operator="containsText" text="стерилизация">
      <formula>NOT(ISERROR(SEARCH("стерилизация",C27)))</formula>
    </cfRule>
    <cfRule type="containsText" dxfId="4" priority="305" operator="containsText" text="стерилизация">
      <formula>NOT(ISERROR(SEARCH("стерилизация",C27)))</formula>
    </cfRule>
    <cfRule type="containsText" dxfId="3" priority="306" operator="containsText" text="лечение">
      <formula>NOT(ISERROR(SEARCH("лечение",C27)))</formula>
    </cfRule>
  </conditionalFormatting>
  <conditionalFormatting sqref="C23">
    <cfRule type="containsText" dxfId="2" priority="181" operator="containsText" text="стерилизация">
      <formula>NOT(ISERROR(SEARCH("стерилизация",C23)))</formula>
    </cfRule>
    <cfRule type="containsText" dxfId="1" priority="182" operator="containsText" text="стерилизация">
      <formula>NOT(ISERROR(SEARCH("стерилизация",C23)))</formula>
    </cfRule>
    <cfRule type="containsText" dxfId="0" priority="183" operator="containsText" text="лечение">
      <formula>NOT(ISERROR(SEARCH("лечение",C23)))</formula>
    </cfRule>
  </conditionalFormatting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D28"/>
  <sheetViews>
    <sheetView showGridLines="0" workbookViewId="0">
      <selection activeCell="B27" sqref="B27"/>
    </sheetView>
  </sheetViews>
  <sheetFormatPr defaultColWidth="11.42578125" defaultRowHeight="15" x14ac:dyDescent="0.25"/>
  <cols>
    <col min="1" max="1" width="20.7109375" style="1" customWidth="1"/>
    <col min="2" max="2" width="17.7109375" style="46" customWidth="1"/>
    <col min="3" max="3" width="28.28515625" style="6" customWidth="1"/>
    <col min="4" max="4" width="58.7109375" customWidth="1"/>
    <col min="5" max="251" width="8.85546875" customWidth="1"/>
  </cols>
  <sheetData>
    <row r="1" spans="1:4" ht="18.75" x14ac:dyDescent="0.3">
      <c r="B1" s="149" t="s">
        <v>0</v>
      </c>
      <c r="C1" s="149"/>
      <c r="D1" s="149"/>
    </row>
    <row r="2" spans="1:4" ht="18.75" x14ac:dyDescent="0.3">
      <c r="B2" s="149" t="s">
        <v>19</v>
      </c>
      <c r="C2" s="149"/>
      <c r="D2" s="149"/>
    </row>
    <row r="3" spans="1:4" ht="18" customHeight="1" x14ac:dyDescent="0.3">
      <c r="B3" s="45"/>
      <c r="C3" s="37"/>
    </row>
    <row r="4" spans="1:4" ht="18.75" x14ac:dyDescent="0.25">
      <c r="B4" s="150" t="s">
        <v>24</v>
      </c>
      <c r="C4" s="150"/>
      <c r="D4" s="150"/>
    </row>
    <row r="5" spans="1:4" ht="18.75" x14ac:dyDescent="0.25">
      <c r="B5" s="150" t="s">
        <v>25</v>
      </c>
      <c r="C5" s="150"/>
      <c r="D5" s="150"/>
    </row>
    <row r="6" spans="1:4" ht="18.75" x14ac:dyDescent="0.3">
      <c r="B6" s="151" t="str">
        <f>Отчет!B6</f>
        <v>за февраль 2022 года</v>
      </c>
      <c r="C6" s="152"/>
      <c r="D6" s="152"/>
    </row>
    <row r="8" spans="1:4" ht="30" x14ac:dyDescent="0.25">
      <c r="A8" s="17" t="s">
        <v>26</v>
      </c>
      <c r="B8" s="18" t="s">
        <v>8</v>
      </c>
      <c r="C8" s="22" t="s">
        <v>11</v>
      </c>
      <c r="D8" s="11" t="s">
        <v>9</v>
      </c>
    </row>
    <row r="9" spans="1:4" s="60" customFormat="1" x14ac:dyDescent="0.25">
      <c r="A9" s="106">
        <v>44593</v>
      </c>
      <c r="B9" s="108">
        <v>200</v>
      </c>
      <c r="C9" s="107" t="s">
        <v>46</v>
      </c>
      <c r="D9" s="89" t="s">
        <v>12</v>
      </c>
    </row>
    <row r="10" spans="1:4" s="60" customFormat="1" x14ac:dyDescent="0.25">
      <c r="A10" s="106">
        <v>44595</v>
      </c>
      <c r="B10" s="108">
        <v>200</v>
      </c>
      <c r="C10" s="107" t="s">
        <v>47</v>
      </c>
      <c r="D10" s="89" t="s">
        <v>12</v>
      </c>
    </row>
    <row r="11" spans="1:4" s="60" customFormat="1" x14ac:dyDescent="0.25">
      <c r="A11" s="106">
        <v>44599</v>
      </c>
      <c r="B11" s="108">
        <v>500</v>
      </c>
      <c r="C11" s="107" t="s">
        <v>48</v>
      </c>
      <c r="D11" s="89" t="s">
        <v>12</v>
      </c>
    </row>
    <row r="12" spans="1:4" s="60" customFormat="1" x14ac:dyDescent="0.25">
      <c r="A12" s="106">
        <v>44602</v>
      </c>
      <c r="B12" s="108">
        <v>200</v>
      </c>
      <c r="C12" s="107" t="s">
        <v>49</v>
      </c>
      <c r="D12" s="89" t="s">
        <v>12</v>
      </c>
    </row>
    <row r="13" spans="1:4" s="60" customFormat="1" x14ac:dyDescent="0.25">
      <c r="A13" s="106">
        <v>44602</v>
      </c>
      <c r="B13" s="108">
        <v>100</v>
      </c>
      <c r="C13" s="107" t="s">
        <v>50</v>
      </c>
      <c r="D13" s="89" t="s">
        <v>12</v>
      </c>
    </row>
    <row r="14" spans="1:4" s="60" customFormat="1" x14ac:dyDescent="0.25">
      <c r="A14" s="106">
        <v>44604</v>
      </c>
      <c r="B14" s="108">
        <v>356</v>
      </c>
      <c r="C14" s="107" t="s">
        <v>51</v>
      </c>
      <c r="D14" s="89" t="s">
        <v>12</v>
      </c>
    </row>
    <row r="15" spans="1:4" s="60" customFormat="1" x14ac:dyDescent="0.25">
      <c r="A15" s="106">
        <v>44607</v>
      </c>
      <c r="B15" s="108">
        <v>500</v>
      </c>
      <c r="C15" s="107" t="s">
        <v>52</v>
      </c>
      <c r="D15" s="89" t="s">
        <v>12</v>
      </c>
    </row>
    <row r="16" spans="1:4" s="60" customFormat="1" x14ac:dyDescent="0.25">
      <c r="A16" s="106">
        <v>44609</v>
      </c>
      <c r="B16" s="108">
        <v>100</v>
      </c>
      <c r="C16" s="107" t="s">
        <v>54</v>
      </c>
      <c r="D16" s="89" t="s">
        <v>12</v>
      </c>
    </row>
    <row r="17" spans="1:4" s="60" customFormat="1" x14ac:dyDescent="0.25">
      <c r="A17" s="106">
        <v>44609</v>
      </c>
      <c r="B17" s="108">
        <v>500</v>
      </c>
      <c r="C17" s="107" t="s">
        <v>53</v>
      </c>
      <c r="D17" s="89" t="s">
        <v>12</v>
      </c>
    </row>
    <row r="18" spans="1:4" s="60" customFormat="1" x14ac:dyDescent="0.25">
      <c r="A18" s="106">
        <v>44611</v>
      </c>
      <c r="B18" s="108">
        <v>100</v>
      </c>
      <c r="C18" s="107" t="s">
        <v>55</v>
      </c>
      <c r="D18" s="89" t="s">
        <v>12</v>
      </c>
    </row>
    <row r="19" spans="1:4" s="60" customFormat="1" x14ac:dyDescent="0.25">
      <c r="A19" s="106">
        <v>44615</v>
      </c>
      <c r="B19" s="108">
        <v>500</v>
      </c>
      <c r="C19" s="107" t="s">
        <v>57</v>
      </c>
      <c r="D19" s="89" t="s">
        <v>12</v>
      </c>
    </row>
    <row r="20" spans="1:4" s="60" customFormat="1" x14ac:dyDescent="0.25">
      <c r="A20" s="106">
        <v>44615</v>
      </c>
      <c r="B20" s="108">
        <v>150</v>
      </c>
      <c r="C20" s="107" t="s">
        <v>56</v>
      </c>
      <c r="D20" s="89" t="s">
        <v>12</v>
      </c>
    </row>
    <row r="21" spans="1:4" s="60" customFormat="1" x14ac:dyDescent="0.25">
      <c r="A21" s="106">
        <v>44617</v>
      </c>
      <c r="B21" s="108">
        <v>500</v>
      </c>
      <c r="C21" s="107" t="s">
        <v>58</v>
      </c>
      <c r="D21" s="89" t="s">
        <v>12</v>
      </c>
    </row>
    <row r="22" spans="1:4" s="60" customFormat="1" x14ac:dyDescent="0.25">
      <c r="A22" s="106">
        <v>44619</v>
      </c>
      <c r="B22" s="108">
        <v>300</v>
      </c>
      <c r="C22" s="107" t="s">
        <v>59</v>
      </c>
      <c r="D22" s="89" t="s">
        <v>12</v>
      </c>
    </row>
    <row r="23" spans="1:4" s="60" customFormat="1" x14ac:dyDescent="0.25">
      <c r="A23" s="106">
        <v>44620</v>
      </c>
      <c r="B23" s="108">
        <v>1000</v>
      </c>
      <c r="C23" s="126" t="s">
        <v>60</v>
      </c>
      <c r="D23" s="89" t="s">
        <v>12</v>
      </c>
    </row>
    <row r="24" spans="1:4" ht="48.6" customHeight="1" x14ac:dyDescent="0.25">
      <c r="A24" s="99" t="s">
        <v>33</v>
      </c>
      <c r="B24" s="7">
        <f>SUM(B9:B23)</f>
        <v>5206</v>
      </c>
      <c r="C24" s="36"/>
      <c r="D24" s="47"/>
    </row>
    <row r="28" spans="1:4" x14ac:dyDescent="0.25">
      <c r="B28" s="58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9:D23">
    <sortCondition ref="A9:A23"/>
  </sortState>
  <mergeCells count="5">
    <mergeCell ref="B1:D1"/>
    <mergeCell ref="B2:D2"/>
    <mergeCell ref="B4:D4"/>
    <mergeCell ref="B5:D5"/>
    <mergeCell ref="B6:D6"/>
  </mergeCell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</sheetPr>
  <dimension ref="A1:D19"/>
  <sheetViews>
    <sheetView showGridLines="0" workbookViewId="0">
      <selection activeCell="C17" sqref="C17"/>
    </sheetView>
  </sheetViews>
  <sheetFormatPr defaultColWidth="11.42578125" defaultRowHeight="15" x14ac:dyDescent="0.25"/>
  <cols>
    <col min="1" max="1" width="20.7109375" customWidth="1"/>
    <col min="2" max="2" width="15.7109375" style="16" customWidth="1"/>
    <col min="3" max="3" width="35.28515625" customWidth="1"/>
    <col min="4" max="4" width="45.42578125" customWidth="1"/>
    <col min="5" max="252" width="8.85546875" customWidth="1"/>
  </cols>
  <sheetData>
    <row r="1" spans="1:4" ht="18.75" x14ac:dyDescent="0.3">
      <c r="B1" s="149" t="s">
        <v>0</v>
      </c>
      <c r="C1" s="149"/>
      <c r="D1" s="149"/>
    </row>
    <row r="2" spans="1:4" ht="18.75" x14ac:dyDescent="0.3">
      <c r="B2" s="149" t="s">
        <v>19</v>
      </c>
      <c r="C2" s="149"/>
      <c r="D2" s="149"/>
    </row>
    <row r="3" spans="1:4" ht="18" customHeight="1" x14ac:dyDescent="0.25"/>
    <row r="4" spans="1:4" ht="18.75" x14ac:dyDescent="0.3">
      <c r="B4" s="103" t="s">
        <v>24</v>
      </c>
      <c r="C4" s="5"/>
      <c r="D4" s="5"/>
    </row>
    <row r="5" spans="1:4" ht="18.75" x14ac:dyDescent="0.25">
      <c r="B5" s="150" t="s">
        <v>27</v>
      </c>
      <c r="C5" s="150"/>
      <c r="D5" s="150"/>
    </row>
    <row r="6" spans="1:4" ht="18.75" x14ac:dyDescent="0.3">
      <c r="B6" s="153" t="str">
        <f>Отчет!B6</f>
        <v>за февраль 2022 года</v>
      </c>
      <c r="C6" s="154"/>
      <c r="D6" s="54"/>
    </row>
    <row r="8" spans="1:4" s="21" customFormat="1" ht="33" customHeight="1" x14ac:dyDescent="0.25">
      <c r="A8" s="17" t="s">
        <v>26</v>
      </c>
      <c r="B8" s="19" t="s">
        <v>8</v>
      </c>
      <c r="C8" s="18" t="s">
        <v>28</v>
      </c>
      <c r="D8" s="20" t="s">
        <v>13</v>
      </c>
    </row>
    <row r="9" spans="1:4" s="63" customFormat="1" ht="18.95" customHeight="1" x14ac:dyDescent="0.25">
      <c r="A9" s="106">
        <v>44597</v>
      </c>
      <c r="B9" s="108">
        <v>1000</v>
      </c>
      <c r="C9" s="109" t="s">
        <v>77</v>
      </c>
      <c r="D9" s="109" t="s">
        <v>76</v>
      </c>
    </row>
    <row r="10" spans="1:4" s="63" customFormat="1" ht="18.95" customHeight="1" x14ac:dyDescent="0.25">
      <c r="A10" s="106">
        <v>44598</v>
      </c>
      <c r="B10" s="129">
        <v>3000</v>
      </c>
      <c r="C10" s="130" t="s">
        <v>77</v>
      </c>
      <c r="D10" s="130" t="s">
        <v>76</v>
      </c>
    </row>
    <row r="11" spans="1:4" s="63" customFormat="1" ht="18.95" customHeight="1" x14ac:dyDescent="0.25">
      <c r="A11" s="106">
        <v>44601</v>
      </c>
      <c r="B11" s="131">
        <v>2500</v>
      </c>
      <c r="C11" s="109" t="s">
        <v>78</v>
      </c>
      <c r="D11" s="109" t="s">
        <v>43</v>
      </c>
    </row>
    <row r="12" spans="1:4" ht="30" customHeight="1" x14ac:dyDescent="0.25">
      <c r="A12" s="99" t="s">
        <v>33</v>
      </c>
      <c r="B12" s="7">
        <f>SUM(B9:B11)</f>
        <v>6500</v>
      </c>
      <c r="C12" s="102"/>
      <c r="D12" s="20"/>
    </row>
    <row r="14" spans="1:4" x14ac:dyDescent="0.25">
      <c r="A14" s="128"/>
      <c r="B14" s="127"/>
      <c r="C14" s="127"/>
      <c r="D14" s="127"/>
    </row>
    <row r="15" spans="1:4" x14ac:dyDescent="0.25">
      <c r="A15" s="128"/>
      <c r="B15" s="127"/>
      <c r="C15" s="127"/>
      <c r="D15" s="127"/>
    </row>
    <row r="16" spans="1:4" x14ac:dyDescent="0.25">
      <c r="A16" s="128"/>
      <c r="B16" s="127"/>
      <c r="C16" s="127"/>
      <c r="D16" s="127"/>
    </row>
    <row r="18" ht="15" customHeight="1" x14ac:dyDescent="0.25"/>
    <row r="19" ht="15" customHeight="1" x14ac:dyDescent="0.25"/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9:D11">
    <sortCondition ref="A9:A11"/>
  </sortState>
  <mergeCells count="4">
    <mergeCell ref="B2:D2"/>
    <mergeCell ref="B1:D1"/>
    <mergeCell ref="B6:C6"/>
    <mergeCell ref="B5:D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</sheetPr>
  <dimension ref="A1:G52"/>
  <sheetViews>
    <sheetView workbookViewId="0">
      <selection activeCell="D6" sqref="D6"/>
    </sheetView>
  </sheetViews>
  <sheetFormatPr defaultRowHeight="15" x14ac:dyDescent="0.25"/>
  <cols>
    <col min="1" max="1" width="17.140625" style="115" customWidth="1"/>
    <col min="2" max="2" width="22.85546875" style="115" customWidth="1"/>
    <col min="3" max="3" width="29" style="115" customWidth="1"/>
    <col min="4" max="4" width="45.28515625" style="115" customWidth="1"/>
    <col min="5" max="5" width="43.7109375" style="115" customWidth="1"/>
    <col min="6" max="16384" width="9.140625" style="115"/>
  </cols>
  <sheetData>
    <row r="1" spans="1:7" ht="18.75" x14ac:dyDescent="0.3">
      <c r="B1" s="155" t="s">
        <v>0</v>
      </c>
      <c r="C1" s="155"/>
      <c r="D1" s="155"/>
    </row>
    <row r="2" spans="1:7" ht="18.75" x14ac:dyDescent="0.3">
      <c r="B2" s="155" t="s">
        <v>19</v>
      </c>
      <c r="C2" s="155"/>
      <c r="D2" s="155"/>
    </row>
    <row r="3" spans="1:7" x14ac:dyDescent="0.25">
      <c r="B3" s="117"/>
    </row>
    <row r="4" spans="1:7" ht="18.75" x14ac:dyDescent="0.3">
      <c r="B4" s="118" t="s">
        <v>35</v>
      </c>
      <c r="C4" s="119"/>
      <c r="D4" s="119"/>
    </row>
    <row r="5" spans="1:7" ht="18.75" x14ac:dyDescent="0.25">
      <c r="B5" s="156" t="s">
        <v>36</v>
      </c>
      <c r="C5" s="156"/>
      <c r="D5" s="156"/>
    </row>
    <row r="6" spans="1:7" ht="18.75" x14ac:dyDescent="0.3">
      <c r="B6" s="157" t="str">
        <f>Отчет!B6</f>
        <v>за февраль 2022 года</v>
      </c>
      <c r="C6" s="158"/>
      <c r="D6" s="116"/>
    </row>
    <row r="7" spans="1:7" x14ac:dyDescent="0.25">
      <c r="B7" s="117"/>
    </row>
    <row r="8" spans="1:7" ht="30" x14ac:dyDescent="0.25">
      <c r="A8" s="17" t="s">
        <v>26</v>
      </c>
      <c r="B8" s="19" t="s">
        <v>8</v>
      </c>
      <c r="C8" s="18" t="s">
        <v>28</v>
      </c>
      <c r="D8" s="20" t="s">
        <v>13</v>
      </c>
    </row>
    <row r="9" spans="1:7" x14ac:dyDescent="0.25">
      <c r="A9" s="120">
        <v>44593</v>
      </c>
      <c r="B9" s="121">
        <v>500</v>
      </c>
      <c r="C9" s="122" t="s">
        <v>107</v>
      </c>
      <c r="D9" s="125" t="s">
        <v>61</v>
      </c>
      <c r="G9" s="124"/>
    </row>
    <row r="10" spans="1:7" x14ac:dyDescent="0.25">
      <c r="A10" s="120">
        <v>44593</v>
      </c>
      <c r="B10" s="121">
        <v>500</v>
      </c>
      <c r="C10" s="122" t="s">
        <v>87</v>
      </c>
      <c r="D10" s="125" t="s">
        <v>61</v>
      </c>
    </row>
    <row r="11" spans="1:7" x14ac:dyDescent="0.25">
      <c r="A11" s="120">
        <v>44594</v>
      </c>
      <c r="B11" s="121">
        <v>500</v>
      </c>
      <c r="C11" s="122" t="s">
        <v>63</v>
      </c>
      <c r="D11" s="125" t="s">
        <v>61</v>
      </c>
    </row>
    <row r="12" spans="1:7" x14ac:dyDescent="0.25">
      <c r="A12" s="120">
        <v>44595</v>
      </c>
      <c r="B12" s="121">
        <v>1000</v>
      </c>
      <c r="C12" s="122" t="s">
        <v>106</v>
      </c>
      <c r="D12" s="125" t="s">
        <v>61</v>
      </c>
      <c r="G12" s="124"/>
    </row>
    <row r="13" spans="1:7" x14ac:dyDescent="0.25">
      <c r="A13" s="120">
        <v>44596</v>
      </c>
      <c r="B13" s="121">
        <v>1000</v>
      </c>
      <c r="C13" s="122" t="s">
        <v>102</v>
      </c>
      <c r="D13" s="125" t="s">
        <v>61</v>
      </c>
    </row>
    <row r="14" spans="1:7" x14ac:dyDescent="0.25">
      <c r="A14" s="120">
        <v>44596</v>
      </c>
      <c r="B14" s="121">
        <v>500</v>
      </c>
      <c r="C14" s="122" t="s">
        <v>83</v>
      </c>
      <c r="D14" s="125" t="s">
        <v>61</v>
      </c>
      <c r="G14" s="124"/>
    </row>
    <row r="15" spans="1:7" x14ac:dyDescent="0.25">
      <c r="A15" s="120">
        <v>44596</v>
      </c>
      <c r="B15" s="121">
        <v>500</v>
      </c>
      <c r="C15" s="122" t="s">
        <v>88</v>
      </c>
      <c r="D15" s="125" t="s">
        <v>61</v>
      </c>
      <c r="G15" s="124"/>
    </row>
    <row r="16" spans="1:7" x14ac:dyDescent="0.25">
      <c r="A16" s="120">
        <v>44596</v>
      </c>
      <c r="B16" s="121">
        <v>500</v>
      </c>
      <c r="C16" s="122" t="s">
        <v>84</v>
      </c>
      <c r="D16" s="125" t="s">
        <v>61</v>
      </c>
      <c r="G16" s="124"/>
    </row>
    <row r="17" spans="1:7" x14ac:dyDescent="0.25">
      <c r="A17" s="120">
        <v>44596</v>
      </c>
      <c r="B17" s="121">
        <v>2000</v>
      </c>
      <c r="C17" s="122" t="s">
        <v>85</v>
      </c>
      <c r="D17" s="125" t="s">
        <v>61</v>
      </c>
      <c r="G17" s="124"/>
    </row>
    <row r="18" spans="1:7" x14ac:dyDescent="0.25">
      <c r="A18" s="120">
        <v>44596</v>
      </c>
      <c r="B18" s="121">
        <v>500</v>
      </c>
      <c r="C18" s="122" t="s">
        <v>103</v>
      </c>
      <c r="D18" s="125" t="s">
        <v>61</v>
      </c>
      <c r="G18" s="124"/>
    </row>
    <row r="19" spans="1:7" x14ac:dyDescent="0.25">
      <c r="A19" s="120">
        <v>44596</v>
      </c>
      <c r="B19" s="121">
        <v>500</v>
      </c>
      <c r="C19" s="122" t="s">
        <v>104</v>
      </c>
      <c r="D19" s="125" t="s">
        <v>61</v>
      </c>
      <c r="G19" s="124"/>
    </row>
    <row r="20" spans="1:7" x14ac:dyDescent="0.25">
      <c r="A20" s="120">
        <v>44596</v>
      </c>
      <c r="B20" s="121">
        <v>500</v>
      </c>
      <c r="C20" s="122" t="s">
        <v>100</v>
      </c>
      <c r="D20" s="125" t="s">
        <v>61</v>
      </c>
      <c r="G20" s="124"/>
    </row>
    <row r="21" spans="1:7" x14ac:dyDescent="0.25">
      <c r="A21" s="120">
        <v>44596</v>
      </c>
      <c r="B21" s="121">
        <v>500</v>
      </c>
      <c r="C21" s="122" t="s">
        <v>86</v>
      </c>
      <c r="D21" s="125" t="s">
        <v>61</v>
      </c>
      <c r="G21" s="124"/>
    </row>
    <row r="22" spans="1:7" x14ac:dyDescent="0.25">
      <c r="A22" s="120">
        <v>44596</v>
      </c>
      <c r="B22" s="121">
        <v>100</v>
      </c>
      <c r="C22" s="122" t="s">
        <v>105</v>
      </c>
      <c r="D22" s="125" t="s">
        <v>61</v>
      </c>
      <c r="G22" s="124"/>
    </row>
    <row r="23" spans="1:7" x14ac:dyDescent="0.25">
      <c r="A23" s="120">
        <v>44597</v>
      </c>
      <c r="B23" s="121">
        <v>1000</v>
      </c>
      <c r="C23" s="122" t="s">
        <v>96</v>
      </c>
      <c r="D23" s="125" t="s">
        <v>61</v>
      </c>
      <c r="G23" s="124"/>
    </row>
    <row r="24" spans="1:7" x14ac:dyDescent="0.25">
      <c r="A24" s="120">
        <v>44597</v>
      </c>
      <c r="B24" s="121">
        <v>300</v>
      </c>
      <c r="C24" s="122" t="s">
        <v>97</v>
      </c>
      <c r="D24" s="125" t="s">
        <v>61</v>
      </c>
      <c r="G24" s="124"/>
    </row>
    <row r="25" spans="1:7" x14ac:dyDescent="0.25">
      <c r="A25" s="120">
        <v>44597</v>
      </c>
      <c r="B25" s="121">
        <v>1000</v>
      </c>
      <c r="C25" s="122" t="s">
        <v>98</v>
      </c>
      <c r="D25" s="125" t="s">
        <v>61</v>
      </c>
      <c r="G25" s="124"/>
    </row>
    <row r="26" spans="1:7" x14ac:dyDescent="0.25">
      <c r="A26" s="120">
        <v>44597</v>
      </c>
      <c r="B26" s="121">
        <v>800</v>
      </c>
      <c r="C26" s="122" t="s">
        <v>99</v>
      </c>
      <c r="D26" s="125" t="s">
        <v>61</v>
      </c>
      <c r="G26" s="124"/>
    </row>
    <row r="27" spans="1:7" x14ac:dyDescent="0.25">
      <c r="A27" s="120">
        <v>44597</v>
      </c>
      <c r="B27" s="121">
        <v>1000</v>
      </c>
      <c r="C27" s="122" t="s">
        <v>100</v>
      </c>
      <c r="D27" s="125" t="s">
        <v>61</v>
      </c>
      <c r="G27" s="124"/>
    </row>
    <row r="28" spans="1:7" x14ac:dyDescent="0.25">
      <c r="A28" s="120">
        <v>44597</v>
      </c>
      <c r="B28" s="121">
        <v>1000</v>
      </c>
      <c r="C28" s="122" t="s">
        <v>101</v>
      </c>
      <c r="D28" s="125" t="s">
        <v>61</v>
      </c>
      <c r="G28" s="124"/>
    </row>
    <row r="29" spans="1:7" x14ac:dyDescent="0.25">
      <c r="A29" s="120">
        <v>44597</v>
      </c>
      <c r="B29" s="121">
        <v>500</v>
      </c>
      <c r="C29" s="122" t="s">
        <v>79</v>
      </c>
      <c r="D29" s="125" t="s">
        <v>61</v>
      </c>
      <c r="G29" s="124"/>
    </row>
    <row r="30" spans="1:7" x14ac:dyDescent="0.25">
      <c r="A30" s="120">
        <v>44597</v>
      </c>
      <c r="B30" s="121">
        <v>500</v>
      </c>
      <c r="C30" s="122" t="s">
        <v>94</v>
      </c>
      <c r="D30" s="125" t="s">
        <v>61</v>
      </c>
      <c r="G30" s="124"/>
    </row>
    <row r="31" spans="1:7" x14ac:dyDescent="0.25">
      <c r="A31" s="120">
        <v>44597</v>
      </c>
      <c r="B31" s="121">
        <v>5000</v>
      </c>
      <c r="C31" s="122" t="s">
        <v>80</v>
      </c>
      <c r="D31" s="125" t="s">
        <v>61</v>
      </c>
      <c r="G31" s="124"/>
    </row>
    <row r="32" spans="1:7" x14ac:dyDescent="0.25">
      <c r="A32" s="120">
        <v>44597</v>
      </c>
      <c r="B32" s="121">
        <v>300</v>
      </c>
      <c r="C32" s="122" t="s">
        <v>81</v>
      </c>
      <c r="D32" s="125" t="s">
        <v>61</v>
      </c>
      <c r="G32" s="124"/>
    </row>
    <row r="33" spans="1:7" x14ac:dyDescent="0.25">
      <c r="A33" s="120">
        <v>44597</v>
      </c>
      <c r="B33" s="121">
        <v>300</v>
      </c>
      <c r="C33" s="122" t="s">
        <v>82</v>
      </c>
      <c r="D33" s="125" t="s">
        <v>61</v>
      </c>
      <c r="G33" s="124"/>
    </row>
    <row r="34" spans="1:7" x14ac:dyDescent="0.25">
      <c r="A34" s="120">
        <v>44598</v>
      </c>
      <c r="B34" s="121">
        <v>300</v>
      </c>
      <c r="C34" s="122" t="s">
        <v>95</v>
      </c>
      <c r="D34" s="125" t="s">
        <v>61</v>
      </c>
      <c r="G34" s="124"/>
    </row>
    <row r="35" spans="1:7" x14ac:dyDescent="0.25">
      <c r="A35" s="120">
        <v>44599</v>
      </c>
      <c r="B35" s="121">
        <v>1000</v>
      </c>
      <c r="C35" s="122" t="s">
        <v>64</v>
      </c>
      <c r="D35" s="125" t="s">
        <v>61</v>
      </c>
      <c r="G35" s="124"/>
    </row>
    <row r="36" spans="1:7" x14ac:dyDescent="0.25">
      <c r="A36" s="120">
        <v>44601</v>
      </c>
      <c r="B36" s="121">
        <v>1000</v>
      </c>
      <c r="C36" s="122" t="s">
        <v>92</v>
      </c>
      <c r="D36" s="125" t="s">
        <v>61</v>
      </c>
      <c r="G36" s="124"/>
    </row>
    <row r="37" spans="1:7" x14ac:dyDescent="0.25">
      <c r="A37" s="120">
        <v>44601</v>
      </c>
      <c r="B37" s="121">
        <v>262</v>
      </c>
      <c r="C37" s="122" t="s">
        <v>93</v>
      </c>
      <c r="D37" s="125" t="s">
        <v>61</v>
      </c>
      <c r="G37" s="124"/>
    </row>
    <row r="38" spans="1:7" x14ac:dyDescent="0.25">
      <c r="A38" s="120">
        <v>44601</v>
      </c>
      <c r="B38" s="121">
        <v>500</v>
      </c>
      <c r="C38" s="122" t="s">
        <v>94</v>
      </c>
      <c r="D38" s="125" t="s">
        <v>61</v>
      </c>
      <c r="G38" s="124"/>
    </row>
    <row r="39" spans="1:7" x14ac:dyDescent="0.25">
      <c r="A39" s="120">
        <v>44602</v>
      </c>
      <c r="B39" s="121">
        <v>300</v>
      </c>
      <c r="C39" s="122" t="s">
        <v>65</v>
      </c>
      <c r="D39" s="125" t="s">
        <v>61</v>
      </c>
      <c r="G39" s="124"/>
    </row>
    <row r="40" spans="1:7" x14ac:dyDescent="0.25">
      <c r="A40" s="120">
        <v>44603</v>
      </c>
      <c r="B40" s="121">
        <v>74</v>
      </c>
      <c r="C40" s="122" t="s">
        <v>66</v>
      </c>
      <c r="D40" s="125" t="s">
        <v>61</v>
      </c>
      <c r="G40" s="124"/>
    </row>
    <row r="41" spans="1:7" x14ac:dyDescent="0.25">
      <c r="A41" s="120">
        <v>44607</v>
      </c>
      <c r="B41" s="121">
        <v>51</v>
      </c>
      <c r="C41" s="122" t="s">
        <v>66</v>
      </c>
      <c r="D41" s="125" t="s">
        <v>61</v>
      </c>
      <c r="G41" s="124"/>
    </row>
    <row r="42" spans="1:7" x14ac:dyDescent="0.25">
      <c r="A42" s="120">
        <v>44608</v>
      </c>
      <c r="B42" s="121">
        <v>500</v>
      </c>
      <c r="C42" s="122" t="s">
        <v>91</v>
      </c>
      <c r="D42" s="125" t="s">
        <v>61</v>
      </c>
      <c r="G42" s="124"/>
    </row>
    <row r="43" spans="1:7" x14ac:dyDescent="0.25">
      <c r="A43" s="120">
        <v>44610</v>
      </c>
      <c r="B43" s="121">
        <v>35</v>
      </c>
      <c r="C43" s="122" t="s">
        <v>66</v>
      </c>
      <c r="D43" s="125" t="s">
        <v>61</v>
      </c>
      <c r="G43" s="124"/>
    </row>
    <row r="44" spans="1:7" x14ac:dyDescent="0.25">
      <c r="A44" s="120">
        <v>44614</v>
      </c>
      <c r="B44" s="121">
        <v>500</v>
      </c>
      <c r="C44" s="122" t="s">
        <v>90</v>
      </c>
      <c r="D44" s="125" t="s">
        <v>62</v>
      </c>
      <c r="G44" s="124"/>
    </row>
    <row r="45" spans="1:7" x14ac:dyDescent="0.25">
      <c r="A45" s="120">
        <v>44615</v>
      </c>
      <c r="B45" s="121">
        <v>1000</v>
      </c>
      <c r="C45" s="122" t="s">
        <v>89</v>
      </c>
      <c r="D45" s="125" t="s">
        <v>61</v>
      </c>
      <c r="G45" s="124"/>
    </row>
    <row r="46" spans="1:7" x14ac:dyDescent="0.25">
      <c r="A46" s="120">
        <v>44616</v>
      </c>
      <c r="B46" s="121">
        <v>1000</v>
      </c>
      <c r="C46" s="122" t="s">
        <v>77</v>
      </c>
      <c r="D46" s="125" t="s">
        <v>61</v>
      </c>
      <c r="G46" s="124"/>
    </row>
    <row r="47" spans="1:7" x14ac:dyDescent="0.25">
      <c r="A47" s="120">
        <v>44617</v>
      </c>
      <c r="B47" s="121">
        <v>300</v>
      </c>
      <c r="C47" s="122" t="s">
        <v>88</v>
      </c>
      <c r="D47" s="125" t="s">
        <v>61</v>
      </c>
      <c r="G47" s="124"/>
    </row>
    <row r="48" spans="1:7" x14ac:dyDescent="0.25">
      <c r="A48" s="120">
        <v>44617</v>
      </c>
      <c r="B48" s="121">
        <v>100</v>
      </c>
      <c r="C48" s="122" t="s">
        <v>67</v>
      </c>
      <c r="D48" s="125" t="s">
        <v>61</v>
      </c>
      <c r="G48" s="124"/>
    </row>
    <row r="49" spans="1:4" x14ac:dyDescent="0.25">
      <c r="A49" s="120">
        <v>44619</v>
      </c>
      <c r="B49" s="121">
        <v>100</v>
      </c>
      <c r="C49" s="122" t="s">
        <v>68</v>
      </c>
      <c r="D49" s="125" t="s">
        <v>61</v>
      </c>
    </row>
    <row r="50" spans="1:4" x14ac:dyDescent="0.25">
      <c r="A50" s="120">
        <v>44619</v>
      </c>
      <c r="B50" s="121">
        <v>50</v>
      </c>
      <c r="C50" s="122" t="s">
        <v>66</v>
      </c>
      <c r="D50" s="125" t="s">
        <v>61</v>
      </c>
    </row>
    <row r="51" spans="1:4" x14ac:dyDescent="0.25">
      <c r="A51" s="120">
        <v>44620</v>
      </c>
      <c r="B51" s="121">
        <v>100</v>
      </c>
      <c r="C51" s="122" t="s">
        <v>69</v>
      </c>
      <c r="D51" s="123" t="s">
        <v>61</v>
      </c>
    </row>
    <row r="52" spans="1:4" ht="49.5" customHeight="1" x14ac:dyDescent="0.25">
      <c r="A52" s="99" t="s">
        <v>33</v>
      </c>
      <c r="B52" s="7">
        <f>SUM(B9:B51)</f>
        <v>27972</v>
      </c>
      <c r="C52" s="102"/>
      <c r="D52" s="20"/>
    </row>
  </sheetData>
  <sortState xmlns:xlrd2="http://schemas.microsoft.com/office/spreadsheetml/2017/richdata2" ref="A9:D51">
    <sortCondition ref="A9:A51"/>
  </sortState>
  <mergeCells count="4">
    <mergeCell ref="B1:D1"/>
    <mergeCell ref="B2:D2"/>
    <mergeCell ref="B5:D5"/>
    <mergeCell ref="B6:C6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/>
  </sheetPr>
  <dimension ref="A1:E29"/>
  <sheetViews>
    <sheetView showGridLines="0" zoomScale="85" zoomScaleNormal="85" workbookViewId="0">
      <selection activeCell="C33" sqref="C33"/>
    </sheetView>
  </sheetViews>
  <sheetFormatPr defaultColWidth="11.42578125" defaultRowHeight="15" customHeight="1" x14ac:dyDescent="0.25"/>
  <cols>
    <col min="1" max="1" width="20.7109375" style="6" customWidth="1"/>
    <col min="2" max="2" width="12.28515625" style="6" bestFit="1" customWidth="1"/>
    <col min="3" max="3" width="41.5703125" style="53" bestFit="1" customWidth="1"/>
    <col min="4" max="4" width="35" style="60" customWidth="1"/>
    <col min="5" max="5" width="37.42578125" style="60" customWidth="1"/>
    <col min="6" max="253" width="8.85546875" style="60" customWidth="1"/>
    <col min="254" max="16384" width="11.42578125" style="60"/>
  </cols>
  <sheetData>
    <row r="1" spans="1:5" ht="18.75" x14ac:dyDescent="0.3">
      <c r="B1" s="149" t="s">
        <v>0</v>
      </c>
      <c r="C1" s="149"/>
      <c r="D1" s="149"/>
    </row>
    <row r="2" spans="1:5" ht="15" customHeight="1" x14ac:dyDescent="0.3">
      <c r="B2" s="149" t="s">
        <v>19</v>
      </c>
      <c r="C2" s="149"/>
      <c r="D2" s="149"/>
    </row>
    <row r="3" spans="1:5" ht="15" customHeight="1" x14ac:dyDescent="0.3">
      <c r="B3" s="82"/>
      <c r="C3" s="52"/>
    </row>
    <row r="4" spans="1:5" ht="15" customHeight="1" x14ac:dyDescent="0.25">
      <c r="B4" s="150" t="s">
        <v>14</v>
      </c>
      <c r="C4" s="150"/>
      <c r="D4" s="150"/>
    </row>
    <row r="5" spans="1:5" ht="15" customHeight="1" x14ac:dyDescent="0.25">
      <c r="B5" s="150" t="s">
        <v>15</v>
      </c>
      <c r="C5" s="150"/>
      <c r="D5" s="150"/>
    </row>
    <row r="6" spans="1:5" ht="15" customHeight="1" x14ac:dyDescent="0.3">
      <c r="B6" s="151" t="str">
        <f>Отчет!B6</f>
        <v>за февраль 2022 года</v>
      </c>
      <c r="C6" s="152"/>
      <c r="D6" s="152"/>
    </row>
    <row r="9" spans="1:5" ht="15" customHeight="1" x14ac:dyDescent="0.25">
      <c r="A9" s="83" t="s">
        <v>16</v>
      </c>
      <c r="B9" s="22" t="s">
        <v>8</v>
      </c>
      <c r="C9" s="22" t="s">
        <v>11</v>
      </c>
      <c r="D9" s="11" t="s">
        <v>13</v>
      </c>
      <c r="E9" s="11" t="s">
        <v>32</v>
      </c>
    </row>
    <row r="10" spans="1:5" ht="15" customHeight="1" x14ac:dyDescent="0.25">
      <c r="A10" s="163" t="s">
        <v>18</v>
      </c>
      <c r="B10" s="163"/>
      <c r="C10" s="163"/>
      <c r="D10" s="163"/>
      <c r="E10" s="11"/>
    </row>
    <row r="11" spans="1:5" ht="15.75" customHeight="1" x14ac:dyDescent="0.25">
      <c r="A11" s="51">
        <v>44596.839872685261</v>
      </c>
      <c r="B11" s="87">
        <v>1000</v>
      </c>
      <c r="C11" s="93" t="s">
        <v>118</v>
      </c>
      <c r="D11" s="85" t="s">
        <v>125</v>
      </c>
      <c r="E11" s="95"/>
    </row>
    <row r="12" spans="1:5" ht="15.75" customHeight="1" x14ac:dyDescent="0.25">
      <c r="A12" s="51">
        <v>44599.751875000075</v>
      </c>
      <c r="B12" s="87">
        <v>100</v>
      </c>
      <c r="C12" s="93" t="s">
        <v>119</v>
      </c>
      <c r="D12" s="85" t="s">
        <v>125</v>
      </c>
      <c r="E12" s="95"/>
    </row>
    <row r="13" spans="1:5" ht="15.75" customHeight="1" x14ac:dyDescent="0.25">
      <c r="A13" s="51">
        <v>44606.139803240541</v>
      </c>
      <c r="B13" s="87">
        <v>2000</v>
      </c>
      <c r="C13" s="110" t="s">
        <v>120</v>
      </c>
      <c r="D13" s="85" t="s">
        <v>125</v>
      </c>
      <c r="E13" s="95"/>
    </row>
    <row r="14" spans="1:5" ht="15.75" customHeight="1" x14ac:dyDescent="0.25">
      <c r="A14" s="51">
        <v>44608.670879629441</v>
      </c>
      <c r="B14" s="87">
        <v>100</v>
      </c>
      <c r="C14" s="93" t="s">
        <v>121</v>
      </c>
      <c r="D14" s="85" t="s">
        <v>125</v>
      </c>
      <c r="E14" s="95"/>
    </row>
    <row r="15" spans="1:5" ht="15.75" customHeight="1" x14ac:dyDescent="0.25">
      <c r="A15" s="51">
        <v>44608.48499999987</v>
      </c>
      <c r="B15" s="87">
        <v>127</v>
      </c>
      <c r="C15" s="93" t="s">
        <v>122</v>
      </c>
      <c r="D15" s="85" t="s">
        <v>125</v>
      </c>
      <c r="E15" s="94" t="s">
        <v>126</v>
      </c>
    </row>
    <row r="16" spans="1:5" ht="15.75" customHeight="1" x14ac:dyDescent="0.25">
      <c r="A16" s="51">
        <v>44610.707708333153</v>
      </c>
      <c r="B16" s="87">
        <v>2500</v>
      </c>
      <c r="C16" s="93" t="s">
        <v>123</v>
      </c>
      <c r="D16" s="85" t="s">
        <v>125</v>
      </c>
      <c r="E16" s="95" t="s">
        <v>127</v>
      </c>
    </row>
    <row r="17" spans="1:5" ht="15.75" customHeight="1" x14ac:dyDescent="0.25">
      <c r="A17" s="51">
        <v>44613.082581018563</v>
      </c>
      <c r="B17" s="87">
        <v>27</v>
      </c>
      <c r="C17" s="93" t="s">
        <v>122</v>
      </c>
      <c r="D17" s="85" t="s">
        <v>125</v>
      </c>
      <c r="E17" s="94" t="s">
        <v>126</v>
      </c>
    </row>
    <row r="18" spans="1:5" ht="15.75" customHeight="1" x14ac:dyDescent="0.25">
      <c r="A18" s="51">
        <v>44613.201226851903</v>
      </c>
      <c r="B18" s="87">
        <v>100</v>
      </c>
      <c r="C18" s="93" t="s">
        <v>124</v>
      </c>
      <c r="D18" s="85" t="s">
        <v>125</v>
      </c>
      <c r="E18" s="95"/>
    </row>
    <row r="19" spans="1:5" ht="15.75" customHeight="1" x14ac:dyDescent="0.25">
      <c r="A19" s="51">
        <v>44614.595972222276</v>
      </c>
      <c r="B19" s="87">
        <v>27</v>
      </c>
      <c r="C19" s="93" t="s">
        <v>122</v>
      </c>
      <c r="D19" s="85" t="s">
        <v>125</v>
      </c>
      <c r="E19" s="94" t="s">
        <v>126</v>
      </c>
    </row>
    <row r="20" spans="1:5" ht="15.75" customHeight="1" x14ac:dyDescent="0.25">
      <c r="A20" s="51">
        <v>44616.752951388713</v>
      </c>
      <c r="B20" s="87">
        <v>27</v>
      </c>
      <c r="C20" s="93" t="s">
        <v>122</v>
      </c>
      <c r="D20" s="85" t="s">
        <v>125</v>
      </c>
      <c r="E20" s="94" t="s">
        <v>126</v>
      </c>
    </row>
    <row r="21" spans="1:5" ht="15.75" customHeight="1" x14ac:dyDescent="0.25">
      <c r="A21" s="51">
        <v>44620.140879629645</v>
      </c>
      <c r="B21" s="87">
        <v>27</v>
      </c>
      <c r="C21" s="93" t="s">
        <v>122</v>
      </c>
      <c r="D21" s="85" t="s">
        <v>125</v>
      </c>
      <c r="E21" s="94" t="s">
        <v>126</v>
      </c>
    </row>
    <row r="22" spans="1:5" ht="15.75" customHeight="1" x14ac:dyDescent="0.25">
      <c r="A22" s="51">
        <v>44620.220069444273</v>
      </c>
      <c r="B22" s="87">
        <v>2000</v>
      </c>
      <c r="C22" s="93" t="s">
        <v>120</v>
      </c>
      <c r="D22" s="85" t="s">
        <v>125</v>
      </c>
      <c r="E22" s="95"/>
    </row>
    <row r="23" spans="1:5" ht="15" customHeight="1" x14ac:dyDescent="0.25">
      <c r="A23" s="39" t="s">
        <v>10</v>
      </c>
      <c r="B23" s="50">
        <f>SUM(B11:B22)</f>
        <v>8035</v>
      </c>
      <c r="C23" s="164"/>
      <c r="D23" s="165"/>
      <c r="E23" s="94"/>
    </row>
    <row r="24" spans="1:5" ht="15" customHeight="1" x14ac:dyDescent="0.25">
      <c r="A24" s="160" t="s">
        <v>34</v>
      </c>
      <c r="B24" s="160"/>
      <c r="C24" s="160"/>
      <c r="D24" s="160"/>
      <c r="E24" s="11"/>
    </row>
    <row r="25" spans="1:5" ht="30" customHeight="1" x14ac:dyDescent="0.25">
      <c r="A25" s="59">
        <v>44610</v>
      </c>
      <c r="B25" s="96">
        <v>490</v>
      </c>
      <c r="C25" s="161" t="s">
        <v>128</v>
      </c>
      <c r="D25" s="161"/>
      <c r="E25" s="94"/>
    </row>
    <row r="26" spans="1:5" ht="30.6" customHeight="1" x14ac:dyDescent="0.25">
      <c r="A26" s="59">
        <v>44614</v>
      </c>
      <c r="B26" s="96">
        <v>43937</v>
      </c>
      <c r="C26" s="161" t="s">
        <v>129</v>
      </c>
      <c r="D26" s="161"/>
      <c r="E26" s="94"/>
    </row>
    <row r="27" spans="1:5" ht="30.6" customHeight="1" x14ac:dyDescent="0.25">
      <c r="A27" s="136">
        <v>44593</v>
      </c>
      <c r="B27" s="137">
        <v>58600</v>
      </c>
      <c r="C27" s="162" t="s">
        <v>70</v>
      </c>
      <c r="D27" s="162"/>
      <c r="E27" s="138" t="s">
        <v>21</v>
      </c>
    </row>
    <row r="28" spans="1:5" ht="15" customHeight="1" x14ac:dyDescent="0.25">
      <c r="A28" s="98" t="s">
        <v>10</v>
      </c>
      <c r="B28" s="97">
        <f>SUM(B25:B27)</f>
        <v>103027</v>
      </c>
      <c r="C28" s="159"/>
      <c r="D28" s="159"/>
      <c r="E28" s="94"/>
    </row>
    <row r="29" spans="1:5" ht="15" customHeight="1" x14ac:dyDescent="0.25">
      <c r="A29" s="27" t="s">
        <v>17</v>
      </c>
      <c r="B29" s="44">
        <f>B23+B28</f>
        <v>111062</v>
      </c>
      <c r="C29" s="7"/>
      <c r="D29" s="43"/>
      <c r="E29" s="11"/>
    </row>
  </sheetData>
  <sheetProtection formatCells="0" formatColumns="0" formatRows="0" insertColumns="0" insertRows="0" insertHyperlinks="0" deleteColumns="0" deleteRows="0" sort="0" autoFilter="0" pivotTables="0"/>
  <mergeCells count="12">
    <mergeCell ref="A10:D10"/>
    <mergeCell ref="C23:D23"/>
    <mergeCell ref="B1:D1"/>
    <mergeCell ref="B2:D2"/>
    <mergeCell ref="B4:D4"/>
    <mergeCell ref="B5:D5"/>
    <mergeCell ref="B6:D6"/>
    <mergeCell ref="C28:D28"/>
    <mergeCell ref="A24:D24"/>
    <mergeCell ref="C25:D25"/>
    <mergeCell ref="C26:D26"/>
    <mergeCell ref="C27:D2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/>
  </sheetPr>
  <dimension ref="A1:D16"/>
  <sheetViews>
    <sheetView workbookViewId="0">
      <selection activeCell="B20" sqref="B20"/>
    </sheetView>
  </sheetViews>
  <sheetFormatPr defaultRowHeight="15" x14ac:dyDescent="0.25"/>
  <cols>
    <col min="1" max="1" width="16.5703125" style="115" customWidth="1"/>
    <col min="2" max="2" width="24.85546875" style="115" customWidth="1"/>
    <col min="3" max="3" width="25.5703125" style="115" customWidth="1"/>
    <col min="4" max="4" width="39.28515625" style="115" customWidth="1"/>
    <col min="5" max="5" width="23.42578125" style="115" customWidth="1"/>
    <col min="6" max="16384" width="9.140625" style="115"/>
  </cols>
  <sheetData>
    <row r="1" spans="1:4" ht="18.75" x14ac:dyDescent="0.3">
      <c r="B1" s="155" t="s">
        <v>0</v>
      </c>
      <c r="C1" s="155"/>
      <c r="D1" s="155"/>
    </row>
    <row r="2" spans="1:4" ht="18.75" x14ac:dyDescent="0.3">
      <c r="B2" s="155" t="s">
        <v>19</v>
      </c>
      <c r="C2" s="155"/>
      <c r="D2" s="155"/>
    </row>
    <row r="3" spans="1:4" x14ac:dyDescent="0.25">
      <c r="B3" s="117"/>
    </row>
    <row r="4" spans="1:4" ht="18.75" x14ac:dyDescent="0.3">
      <c r="B4" s="118" t="s">
        <v>39</v>
      </c>
      <c r="C4" s="119"/>
      <c r="D4" s="119"/>
    </row>
    <row r="5" spans="1:4" ht="18.75" x14ac:dyDescent="0.25">
      <c r="B5" s="156"/>
      <c r="C5" s="156"/>
      <c r="D5" s="156"/>
    </row>
    <row r="6" spans="1:4" ht="18.75" x14ac:dyDescent="0.3">
      <c r="B6" s="157" t="str">
        <f>Отчет!B6</f>
        <v>за февраль 2022 года</v>
      </c>
      <c r="C6" s="158"/>
      <c r="D6" s="116"/>
    </row>
    <row r="7" spans="1:4" x14ac:dyDescent="0.25">
      <c r="B7" s="117"/>
    </row>
    <row r="8" spans="1:4" ht="45" x14ac:dyDescent="0.25">
      <c r="A8" s="17" t="s">
        <v>26</v>
      </c>
      <c r="B8" s="19" t="s">
        <v>8</v>
      </c>
      <c r="C8" s="18" t="s">
        <v>28</v>
      </c>
      <c r="D8" s="20" t="s">
        <v>13</v>
      </c>
    </row>
    <row r="9" spans="1:4" x14ac:dyDescent="0.25">
      <c r="A9" s="120">
        <v>44601</v>
      </c>
      <c r="B9" s="121">
        <v>300</v>
      </c>
      <c r="C9" s="121" t="s">
        <v>42</v>
      </c>
      <c r="D9" s="125" t="s">
        <v>12</v>
      </c>
    </row>
    <row r="10" spans="1:4" x14ac:dyDescent="0.25">
      <c r="A10" s="120">
        <v>44608</v>
      </c>
      <c r="B10" s="121">
        <v>129</v>
      </c>
      <c r="C10" s="121" t="s">
        <v>108</v>
      </c>
      <c r="D10" s="125" t="s">
        <v>12</v>
      </c>
    </row>
    <row r="11" spans="1:4" x14ac:dyDescent="0.25">
      <c r="A11" s="120">
        <v>44608</v>
      </c>
      <c r="B11" s="121">
        <v>200</v>
      </c>
      <c r="C11" s="121" t="s">
        <v>42</v>
      </c>
      <c r="D11" s="125" t="s">
        <v>12</v>
      </c>
    </row>
    <row r="12" spans="1:4" x14ac:dyDescent="0.25">
      <c r="A12" s="120">
        <v>44617</v>
      </c>
      <c r="B12" s="121">
        <v>500</v>
      </c>
      <c r="C12" s="121" t="s">
        <v>42</v>
      </c>
      <c r="D12" s="125" t="s">
        <v>12</v>
      </c>
    </row>
    <row r="13" spans="1:4" x14ac:dyDescent="0.25">
      <c r="A13" s="120">
        <v>44620</v>
      </c>
      <c r="B13" s="121">
        <v>1000</v>
      </c>
      <c r="C13" s="121" t="s">
        <v>109</v>
      </c>
      <c r="D13" s="125" t="s">
        <v>12</v>
      </c>
    </row>
    <row r="14" spans="1:4" x14ac:dyDescent="0.25">
      <c r="A14" s="120">
        <v>44620</v>
      </c>
      <c r="B14" s="121">
        <v>100</v>
      </c>
      <c r="C14" s="121" t="s">
        <v>110</v>
      </c>
      <c r="D14" s="125" t="s">
        <v>12</v>
      </c>
    </row>
    <row r="15" spans="1:4" x14ac:dyDescent="0.25">
      <c r="A15" s="120">
        <v>44620</v>
      </c>
      <c r="B15" s="121">
        <v>250</v>
      </c>
      <c r="C15" s="121" t="s">
        <v>111</v>
      </c>
      <c r="D15" s="125" t="s">
        <v>12</v>
      </c>
    </row>
    <row r="16" spans="1:4" ht="30" x14ac:dyDescent="0.25">
      <c r="A16" s="99" t="s">
        <v>40</v>
      </c>
      <c r="B16" s="7">
        <f>SUM(B9:B15)</f>
        <v>2479</v>
      </c>
      <c r="C16" s="102"/>
      <c r="D16" s="20"/>
    </row>
  </sheetData>
  <mergeCells count="4">
    <mergeCell ref="B1:D1"/>
    <mergeCell ref="B2:D2"/>
    <mergeCell ref="B5:D5"/>
    <mergeCell ref="B6:C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Отчет</vt:lpstr>
      <vt:lpstr>Расходы</vt:lpstr>
      <vt:lpstr>CHRONOPAY</vt:lpstr>
      <vt:lpstr>ROBOKASSA</vt:lpstr>
      <vt:lpstr>Юмани</vt:lpstr>
      <vt:lpstr>Сбербанк</vt:lpstr>
      <vt:lpstr>Благо.ру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Юляшка</dc:creator>
  <cp:keywords/>
  <dc:description/>
  <cp:lastModifiedBy>UTKINA Natalia (ENGIE CC)</cp:lastModifiedBy>
  <cp:revision/>
  <cp:lastPrinted>2019-11-25T08:39:38Z</cp:lastPrinted>
  <dcterms:created xsi:type="dcterms:W3CDTF">2019-02-26T11:48:52Z</dcterms:created>
  <dcterms:modified xsi:type="dcterms:W3CDTF">2022-03-23T12:56:18Z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135c4ba-2280-41f8-be7d-6f21d368baa3_Enabled">
    <vt:lpwstr>true</vt:lpwstr>
  </property>
  <property fmtid="{D5CDD505-2E9C-101B-9397-08002B2CF9AE}" pid="3" name="MSIP_Label_c135c4ba-2280-41f8-be7d-6f21d368baa3_SetDate">
    <vt:lpwstr>2022-02-18T09:19:23Z</vt:lpwstr>
  </property>
  <property fmtid="{D5CDD505-2E9C-101B-9397-08002B2CF9AE}" pid="4" name="MSIP_Label_c135c4ba-2280-41f8-be7d-6f21d368baa3_Method">
    <vt:lpwstr>Standard</vt:lpwstr>
  </property>
  <property fmtid="{D5CDD505-2E9C-101B-9397-08002B2CF9AE}" pid="5" name="MSIP_Label_c135c4ba-2280-41f8-be7d-6f21d368baa3_Name">
    <vt:lpwstr>c135c4ba-2280-41f8-be7d-6f21d368baa3</vt:lpwstr>
  </property>
  <property fmtid="{D5CDD505-2E9C-101B-9397-08002B2CF9AE}" pid="6" name="MSIP_Label_c135c4ba-2280-41f8-be7d-6f21d368baa3_SiteId">
    <vt:lpwstr>24139d14-c62c-4c47-8bdd-ce71ea1d50cf</vt:lpwstr>
  </property>
  <property fmtid="{D5CDD505-2E9C-101B-9397-08002B2CF9AE}" pid="7" name="MSIP_Label_c135c4ba-2280-41f8-be7d-6f21d368baa3_ActionId">
    <vt:lpwstr>26851551-dcce-4120-aade-154e5977962c</vt:lpwstr>
  </property>
  <property fmtid="{D5CDD505-2E9C-101B-9397-08002B2CF9AE}" pid="8" name="MSIP_Label_c135c4ba-2280-41f8-be7d-6f21d368baa3_ContentBits">
    <vt:lpwstr>0</vt:lpwstr>
  </property>
</Properties>
</file>