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 charity\Рэй\Август\"/>
    </mc:Choice>
  </mc:AlternateContent>
  <xr:revisionPtr revIDLastSave="0" documentId="13_ncr:1_{6C743324-0C19-47A2-950F-0F8A3A47BDB4}" xr6:coauthVersionLast="47" xr6:coauthVersionMax="47" xr10:uidLastSave="{00000000-0000-0000-0000-000000000000}"/>
  <bookViews>
    <workbookView xWindow="180" yWindow="780" windowWidth="16420" windowHeight="7370" tabRatio="712" xr2:uid="{00000000-000D-0000-FFFF-FFFF00000000}"/>
  </bookViews>
  <sheets>
    <sheet name="Отчет" sheetId="1" r:id="rId1"/>
    <sheet name="Расходы" sheetId="4" r:id="rId2"/>
    <sheet name="ROBOKASSA" sheetId="8" r:id="rId3"/>
    <sheet name="Юмани" sheetId="14" r:id="rId4"/>
    <sheet name="Сбербанк" sheetId="5" r:id="rId5"/>
    <sheet name="Благо.ру" sheetId="15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  <c r="B31" i="4" l="1"/>
  <c r="B23" i="4"/>
  <c r="B72" i="5"/>
  <c r="B49" i="4" l="1"/>
  <c r="B35" i="4"/>
  <c r="C16" i="1" l="1"/>
  <c r="B6" i="14" l="1"/>
  <c r="C15" i="1" l="1"/>
  <c r="B78" i="5" l="1"/>
  <c r="B44" i="14"/>
  <c r="B21" i="15"/>
  <c r="B67" i="5"/>
  <c r="B79" i="5" l="1"/>
  <c r="C18" i="1" s="1"/>
  <c r="B10" i="8"/>
  <c r="C12" i="1" s="1"/>
  <c r="C13" i="1" l="1"/>
  <c r="B6" i="15" l="1"/>
  <c r="C14" i="1" l="1"/>
  <c r="C11" i="1" s="1"/>
  <c r="B6" i="8" l="1"/>
  <c r="B6" i="5" l="1"/>
  <c r="B5" i="4"/>
  <c r="C22" i="1" l="1"/>
  <c r="C23" i="1"/>
  <c r="B43" i="4" l="1"/>
  <c r="B50" i="4" s="1"/>
  <c r="C24" i="1" l="1"/>
  <c r="C21" i="1"/>
  <c r="C25" i="1" l="1"/>
  <c r="C20" i="1" l="1"/>
  <c r="C27" i="1" s="1"/>
</calcChain>
</file>

<file path=xl/sharedStrings.xml><?xml version="1.0" encoding="utf-8"?>
<sst xmlns="http://schemas.openxmlformats.org/spreadsheetml/2006/main" count="318" uniqueCount="167">
  <si>
    <t>Благотворительный фонд</t>
  </si>
  <si>
    <t>Отчет о полученных пожертвованиях</t>
  </si>
  <si>
    <t>и произведенных расходах</t>
  </si>
  <si>
    <t>На расчетный счет Фонда в ПАО "Сбербанк"</t>
  </si>
  <si>
    <t>Административно-хозяйственные расходы</t>
  </si>
  <si>
    <t>.</t>
  </si>
  <si>
    <t>Детализация произведенных расходов</t>
  </si>
  <si>
    <t>Дата платежа</t>
  </si>
  <si>
    <t>Сумма, руб.</t>
  </si>
  <si>
    <t>Назначение платежа</t>
  </si>
  <si>
    <t>Итого</t>
  </si>
  <si>
    <t>Благотворитель</t>
  </si>
  <si>
    <t>Благотворительное пожертвование</t>
  </si>
  <si>
    <t>Назначение</t>
  </si>
  <si>
    <t>Поступления на расчетный счет Фонда</t>
  </si>
  <si>
    <t>в ПАО "Сбербанк"</t>
  </si>
  <si>
    <t>Дата</t>
  </si>
  <si>
    <t>Всего</t>
  </si>
  <si>
    <t>Благотворительные пожертвования от физических лиц</t>
  </si>
  <si>
    <t>«Помощь бездомным беспородным животным»</t>
  </si>
  <si>
    <t>Программа "Старый друг"</t>
  </si>
  <si>
    <t>Программа "Меньше бездомных"</t>
  </si>
  <si>
    <t>Программа "Город без жесткости"</t>
  </si>
  <si>
    <t xml:space="preserve">Программа "Меньше бездомных" </t>
  </si>
  <si>
    <t>Пожертвования на сайте https://less-homeless.com/</t>
  </si>
  <si>
    <t>Дата пожертвования</t>
  </si>
  <si>
    <t>через платёжную систему ROBOKASSA</t>
  </si>
  <si>
    <t xml:space="preserve">Благотворитель </t>
  </si>
  <si>
    <t>Программа "Стерилизация"</t>
  </si>
  <si>
    <t>Адресность</t>
  </si>
  <si>
    <t>Зачислено через платежную ситему</t>
  </si>
  <si>
    <t>Прочие поступления и благотворительные пожертвования</t>
  </si>
  <si>
    <t xml:space="preserve">                       Пожертвования на сайте https://less-homeless.com/</t>
  </si>
  <si>
    <t>через платёжную систему Юмани</t>
  </si>
  <si>
    <t>Через платежную систему Юмани</t>
  </si>
  <si>
    <t xml:space="preserve">Программа "Старый друг" </t>
  </si>
  <si>
    <t xml:space="preserve">                       Пожертвования на сайте https://www.blago.ru/donations</t>
  </si>
  <si>
    <t>Зачислено через Благо.ру</t>
  </si>
  <si>
    <t>Анонимно</t>
  </si>
  <si>
    <t>Комиссии банков, платежных операторов, расходы по администрированию Программ</t>
  </si>
  <si>
    <t>На уставную деятельность фонда</t>
  </si>
  <si>
    <t xml:space="preserve">Благотворительные пожертвования, собранные на портале моs.ru </t>
  </si>
  <si>
    <t>Андрей Анатольевич К</t>
  </si>
  <si>
    <t>ДОБРОВОЛЬНОЕ ПОЖЕРТВОВАНИЕ</t>
  </si>
  <si>
    <t>Анна Ивановна Ш</t>
  </si>
  <si>
    <t>Екатерина Х</t>
  </si>
  <si>
    <t>Максим Г</t>
  </si>
  <si>
    <t>Юрий К</t>
  </si>
  <si>
    <t>Анна И</t>
  </si>
  <si>
    <t>Наталья Б</t>
  </si>
  <si>
    <t>Надежда Г</t>
  </si>
  <si>
    <t>Варвара М</t>
  </si>
  <si>
    <t>Ольга К</t>
  </si>
  <si>
    <t>Алена В</t>
  </si>
  <si>
    <t>Xenia P</t>
  </si>
  <si>
    <t>Артём Б</t>
  </si>
  <si>
    <t>Залия Х</t>
  </si>
  <si>
    <t>Галина П</t>
  </si>
  <si>
    <t>Никита Г</t>
  </si>
  <si>
    <t>Ксения С</t>
  </si>
  <si>
    <t>Настя М</t>
  </si>
  <si>
    <t>Проект Благо.ру</t>
  </si>
  <si>
    <t>Активный гражданин</t>
  </si>
  <si>
    <t>ООО "Интернет Решения" - Озон.Забота</t>
  </si>
  <si>
    <t>Поступления через Активный Гражданин</t>
  </si>
  <si>
    <t>Поступления через Mos.ru</t>
  </si>
  <si>
    <t>Galina C</t>
  </si>
  <si>
    <t>Zara A</t>
  </si>
  <si>
    <t>Алина М</t>
  </si>
  <si>
    <t>Оксана Ч</t>
  </si>
  <si>
    <t>Антон Ф</t>
  </si>
  <si>
    <t>Полина А</t>
  </si>
  <si>
    <t>Ольга Владимировна К</t>
  </si>
  <si>
    <t>в т.ч. долгосрочные проекты</t>
  </si>
  <si>
    <t>За услуги по оказанию перевозок - Яндекс.Такси</t>
  </si>
  <si>
    <t>Благотворительные пожертвования от юридических лиц</t>
  </si>
  <si>
    <t>Через платежную систему ROBOKASSA</t>
  </si>
  <si>
    <t>Евгений</t>
  </si>
  <si>
    <t>Евгений Ч</t>
  </si>
  <si>
    <t>Natalia M</t>
  </si>
  <si>
    <t>Лара</t>
  </si>
  <si>
    <t>Яплла Р</t>
  </si>
  <si>
    <t>Екатерина Г</t>
  </si>
  <si>
    <t>Карина К</t>
  </si>
  <si>
    <t>Пётр К</t>
  </si>
  <si>
    <t>Валерия К</t>
  </si>
  <si>
    <t>Наталья К</t>
  </si>
  <si>
    <t>Мария</t>
  </si>
  <si>
    <t>Дарья К</t>
  </si>
  <si>
    <t>ALEXEY K</t>
  </si>
  <si>
    <t>SVETLANA B</t>
  </si>
  <si>
    <t>Акция Поможем Рыжику и его друзьям!</t>
  </si>
  <si>
    <t>Елена В</t>
  </si>
  <si>
    <t>Innokentiy K</t>
  </si>
  <si>
    <t>OLGA Z</t>
  </si>
  <si>
    <t>"Вклад в будущее"</t>
  </si>
  <si>
    <t>Благотворительное пожертвование в рамках благотворительной программы "ВМЕСТЕ"</t>
  </si>
  <si>
    <t>ИНДИВИДУАЛЬНЫЙ ПРЕДПРИНИМАТЕЛЬ КУЛИКОВА ЕЛЕНА ВЛАДИМИРОВНА</t>
  </si>
  <si>
    <t>Индивидуальный предприниматель Баганова Екатерина Валерьевна</t>
  </si>
  <si>
    <t>Индивидуальный предприниматель БЫСТРОВА ЕКАТЕРИНА ГРИГОРЬЕВНА</t>
  </si>
  <si>
    <t>Светлана Марсовна Х</t>
  </si>
  <si>
    <t>Николай Васильевич Д</t>
  </si>
  <si>
    <t>Юлия Сергеевна П</t>
  </si>
  <si>
    <t>Людмила Николаевна С</t>
  </si>
  <si>
    <t>Марина Вячеславовна Г</t>
  </si>
  <si>
    <t>НАТАЛЬЯ КОНСТАНТИНОВНА З</t>
  </si>
  <si>
    <t>ЕЛИЗАВЕТА ВАДИМОВНА П</t>
  </si>
  <si>
    <t>ЕКАТЕРИНА АНДРЕЕВНА М</t>
  </si>
  <si>
    <t>ЕКАТЕРИНА АНДРЕЕВНА Я</t>
  </si>
  <si>
    <t>СЕРГЕЙ ВЛАДИМИРОВИЧ У</t>
  </si>
  <si>
    <t>КИРИЛЛ ОЛЕГОВИЧ М</t>
  </si>
  <si>
    <t>Наталья Владимировна М</t>
  </si>
  <si>
    <t>АНДРЕЙ ЮРЬЕВИЧ Ч</t>
  </si>
  <si>
    <t>НИКИТА ОЛЕГОВИЧ П</t>
  </si>
  <si>
    <t>ВЛАДИМИР ИВАНОВИЧ Е</t>
  </si>
  <si>
    <t>Илья Андреевич А</t>
  </si>
  <si>
    <t>АРТУР РАМИЛЕВИЧ Ш</t>
  </si>
  <si>
    <t>АННА ИВАНОВНА А</t>
  </si>
  <si>
    <t>ОЛЬГА ВАСИЛЬЕВНА К</t>
  </si>
  <si>
    <t>ДАРЬЯ ВАЛЕНТИНОВНА К</t>
  </si>
  <si>
    <t>АРТУР ВЛАДИМИРОВИЧ К</t>
  </si>
  <si>
    <t>АННА ИЛЬИНИЧНА М</t>
  </si>
  <si>
    <t>ВИКТОРИЯ АЛЕКСАНДРОВНА Л</t>
  </si>
  <si>
    <t>НАТАЛЬЯ АНДРЕЕВНА К</t>
  </si>
  <si>
    <t>АЛЕКСЕЙ БОРИСОВИЧ Т</t>
  </si>
  <si>
    <t>МАРИЯ АЛЕКСЕЕВНА К</t>
  </si>
  <si>
    <t>АНАСТАСИЯ МИХАЙЛОВНА Д</t>
  </si>
  <si>
    <t>ДАНИЛА СЕРГЕЕВИЧ Т</t>
  </si>
  <si>
    <t>АНАСТАСИЯ СЕРГЕЕВНА М</t>
  </si>
  <si>
    <t>ВИТАЛИЙ СЕРГЕЕВИЧ Г</t>
  </si>
  <si>
    <t>МАРИЯ ВЛАДИМИРОВНА П</t>
  </si>
  <si>
    <t>Екатерина Сергеевна К</t>
  </si>
  <si>
    <t>АЛЕНА АЛЕКСАНДРОВНА Р</t>
  </si>
  <si>
    <t>АНАСТАСИЯ АЛЕКСЕЕВНА М</t>
  </si>
  <si>
    <t>ДИАНА АЛЕКСАНДРОВНА Б</t>
  </si>
  <si>
    <t>ЕКАТЕРИНА СЕРГЕЕВНА С</t>
  </si>
  <si>
    <t>ВЛАДА ВИКТОРОВНА Б</t>
  </si>
  <si>
    <t>АРТЕМ ОЛЕГОВИЧ Ш</t>
  </si>
  <si>
    <t>ЕЛЕНА АЛЕКСАНДРОВНА К</t>
  </si>
  <si>
    <t>СЕРГЕЙ АЛЕКСЕЕВИЧ Ж</t>
  </si>
  <si>
    <t>ЮЛИЯ ВИКТОРОВНА Ч</t>
  </si>
  <si>
    <t>АНАСТАСИЯ МИХАЙЛОВНА К</t>
  </si>
  <si>
    <t>НАТАЛЬЯ АЛЕКСАНДРОВНА В</t>
  </si>
  <si>
    <t>Людмила Валерьяновна Г</t>
  </si>
  <si>
    <t>АНАСТАСИЯ ДМИТРИЕВНА Ц</t>
  </si>
  <si>
    <t>РОМАН ВИКТОРОВИЧ М</t>
  </si>
  <si>
    <t>МАРИЯ МАКСИМОВНА З</t>
  </si>
  <si>
    <t>кому нужнее</t>
  </si>
  <si>
    <t>старичкам в приюте</t>
  </si>
  <si>
    <t>Оплата по договору оказания аудиторских услуг (2 авансовый платеж)</t>
  </si>
  <si>
    <t>За корм для собак приюта БЗ (Тр.-145уп*9б,РК(Гастр-15*4,Adult-15*3,Геп-12*1,Гипо-14*3,Мини-4*1,смол-3*1) - предоплата, ООО "Николь"</t>
  </si>
  <si>
    <t>За корм для собак приюта БЗ (Тр.-145уп*9б,РК(Гастр-15*4,Adult-15*3,Геп-12*1,Гипо-14*3,Мини-4*1,смол-3*1) - доплата, ООО "Николь"</t>
  </si>
  <si>
    <t>Оплата за стерилизацию 13 кошек в июле - Индивидуальный предприниматель Шереметьева Елена Сергеевна</t>
  </si>
  <si>
    <t>Оплата за стерилизацию 12 кошек - Индивидуальный предприниматель Селиванова Ирина Владимировна</t>
  </si>
  <si>
    <t>Изготовление ортеза лучепястного сустава ЛМ (собака Филя) - Иванова Татьяна Александровна</t>
  </si>
  <si>
    <t>За медикаменты и шприцы (собака Карапуз) - ООО "ЕАПТЕКА"</t>
  </si>
  <si>
    <t>Оплата за стерилизацию 5 кошек - ИП ШЕЛЯКОВ СЕРГЕЙ АЛЕКСАНДРОВИЧ</t>
  </si>
  <si>
    <t>Дисп.,биохимия, ОКА (собака Шейла) - ИП ШЕЛЯКОВ СЕРГЕЙ АЛЕКСАНДРОВИЧ</t>
  </si>
  <si>
    <t>УЗИ, БХ, ОКА крови (собаки Джесси и Фани) - ООО "БЕЛАНТА"</t>
  </si>
  <si>
    <t>Оплата за медикаменты и инстр.ПОГ (собака Батон) - ООО "ЕАПТЕКА"</t>
  </si>
  <si>
    <t>Оплата за поддержку для задних конечностей ХГВ (собака Карапуз) - ИП Оджха Гульнара Раифовна</t>
  </si>
  <si>
    <t>за август 2022 года</t>
  </si>
  <si>
    <t>Остаток средств на 01.08.2022</t>
  </si>
  <si>
    <t>Общая сумма поступлений за август 2022г.</t>
  </si>
  <si>
    <t>Произведенные расходы за август 2022г.</t>
  </si>
  <si>
    <t>Остаток средств на 31.08.2022</t>
  </si>
  <si>
    <t>Благотворительная программа "ВМЕСТЕ"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</si>
</sst>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0&quot;р.&quot;"/>
    <numFmt numFmtId="165" formatCode="dd\.mm\.yyyy"/>
    <numFmt numFmtId="166" formatCode="[$-419]mmmm\ yyyy;@"/>
    <numFmt numFmtId="167" formatCode="_-* #,##0_-;\-* #,##0_-;_-* &quot;-&quot;??_-;_-@_-"/>
  </numFmts>
  <fonts count="23" x14ac:knownFonts="1">
    <font>
      <sz val="11"/>
      <color indexed="8"/>
      <name val="Calibri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i/>
      <sz val="11"/>
      <name val="Calibri"/>
      <family val="2"/>
      <charset val="204"/>
    </font>
    <font>
      <b/>
      <sz val="14"/>
      <color theme="3"/>
      <name val="Calibri"/>
      <family val="2"/>
      <charset val="204"/>
    </font>
    <font>
      <b/>
      <sz val="14"/>
      <color rgb="FF2D4E77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i/>
      <sz val="14"/>
      <color rgb="FF2D4E77"/>
      <name val="Calibri"/>
      <family val="2"/>
      <charset val="204"/>
    </font>
    <font>
      <b/>
      <i/>
      <sz val="14"/>
      <color theme="3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2"/>
    </font>
    <font>
      <sz val="11"/>
      <color theme="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 applyFill="0" applyProtection="0"/>
    <xf numFmtId="0" fontId="2" fillId="0" borderId="0" applyFill="0" applyProtection="0"/>
    <xf numFmtId="43" fontId="22" fillId="0" borderId="0" applyFont="0" applyFill="0" applyBorder="0" applyAlignment="0" applyProtection="0"/>
  </cellStyleXfs>
  <cellXfs count="133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4" fontId="6" fillId="0" borderId="0" xfId="0" applyNumberFormat="1" applyFont="1" applyFill="1" applyAlignment="1" applyProtection="1">
      <alignment horizontal="center" vertical="center"/>
    </xf>
    <xf numFmtId="0" fontId="9" fillId="0" borderId="0" xfId="0" applyFont="1" applyFill="1" applyProtection="1"/>
    <xf numFmtId="0" fontId="0" fillId="0" borderId="0" xfId="0" applyFill="1" applyAlignment="1" applyProtection="1">
      <alignment horizontal="center"/>
    </xf>
    <xf numFmtId="4" fontId="3" fillId="2" borderId="2" xfId="0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vertical="center"/>
    </xf>
    <xf numFmtId="0" fontId="7" fillId="2" borderId="2" xfId="0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4" fillId="2" borderId="3" xfId="0" applyFont="1" applyFill="1" applyBorder="1" applyAlignment="1" applyProtection="1">
      <alignment horizontal="center" vertical="center"/>
    </xf>
    <xf numFmtId="164" fontId="0" fillId="0" borderId="0" xfId="0" applyNumberFormat="1" applyFill="1" applyAlignment="1" applyProtection="1">
      <alignment horizontal="center"/>
    </xf>
    <xf numFmtId="164" fontId="7" fillId="2" borderId="3" xfId="0" applyNumberFormat="1" applyFont="1" applyFill="1" applyBorder="1" applyAlignment="1" applyProtection="1">
      <alignment horizontal="right" vertical="center"/>
    </xf>
    <xf numFmtId="164" fontId="7" fillId="0" borderId="0" xfId="0" applyNumberFormat="1" applyFont="1" applyFill="1" applyAlignment="1" applyProtection="1">
      <alignment horizontal="right" vertical="center"/>
    </xf>
    <xf numFmtId="164" fontId="7" fillId="2" borderId="3" xfId="0" applyNumberFormat="1" applyFont="1" applyFill="1" applyBorder="1" applyAlignment="1" applyProtection="1">
      <alignment vertical="center"/>
    </xf>
    <xf numFmtId="4" fontId="0" fillId="0" borderId="0" xfId="0" applyNumberFormat="1" applyFill="1" applyProtection="1"/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4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4" fillId="2" borderId="2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left"/>
    </xf>
    <xf numFmtId="4" fontId="0" fillId="0" borderId="0" xfId="0" applyNumberFormat="1" applyFill="1" applyAlignment="1" applyProtection="1">
      <alignment horizontal="center"/>
    </xf>
    <xf numFmtId="14" fontId="0" fillId="0" borderId="0" xfId="0" applyNumberFormat="1" applyFill="1" applyAlignment="1" applyProtection="1">
      <alignment horizontal="center"/>
    </xf>
    <xf numFmtId="4" fontId="12" fillId="4" borderId="8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</xf>
    <xf numFmtId="14" fontId="4" fillId="2" borderId="5" xfId="0" applyNumberFormat="1" applyFont="1" applyFill="1" applyBorder="1" applyAlignment="1" applyProtection="1">
      <alignment horizontal="left" vertical="center"/>
    </xf>
    <xf numFmtId="4" fontId="2" fillId="2" borderId="6" xfId="0" applyNumberFormat="1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wrapText="1"/>
    </xf>
    <xf numFmtId="0" fontId="10" fillId="0" borderId="0" xfId="0" applyFont="1" applyFill="1" applyAlignment="1" applyProtection="1">
      <alignment horizontal="center"/>
    </xf>
    <xf numFmtId="4" fontId="9" fillId="0" borderId="0" xfId="0" applyNumberFormat="1" applyFont="1" applyFill="1" applyAlignment="1" applyProtection="1">
      <alignment horizontal="center" vertical="center"/>
    </xf>
    <xf numFmtId="4" fontId="3" fillId="2" borderId="6" xfId="0" applyNumberFormat="1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vertical="center"/>
    </xf>
    <xf numFmtId="164" fontId="8" fillId="2" borderId="3" xfId="0" applyNumberFormat="1" applyFont="1" applyFill="1" applyBorder="1" applyAlignment="1" applyProtection="1">
      <alignment horizontal="right" vertical="center"/>
    </xf>
    <xf numFmtId="165" fontId="15" fillId="4" borderId="4" xfId="0" applyNumberFormat="1" applyFont="1" applyFill="1" applyBorder="1" applyAlignment="1" applyProtection="1">
      <alignment horizontal="center" vertical="center" wrapText="1"/>
    </xf>
    <xf numFmtId="164" fontId="3" fillId="3" borderId="3" xfId="0" applyNumberFormat="1" applyFont="1" applyFill="1" applyBorder="1" applyAlignment="1" applyProtection="1">
      <alignment horizontal="right"/>
    </xf>
    <xf numFmtId="164" fontId="3" fillId="3" borderId="3" xfId="0" applyNumberFormat="1" applyFont="1" applyFill="1" applyBorder="1" applyAlignment="1" applyProtection="1">
      <alignment horizontal="right" vertical="center"/>
    </xf>
    <xf numFmtId="4" fontId="3" fillId="2" borderId="3" xfId="0" applyNumberFormat="1" applyFont="1" applyFill="1" applyBorder="1" applyAlignment="1" applyProtection="1">
      <alignment vertical="center"/>
    </xf>
    <xf numFmtId="4" fontId="3" fillId="2" borderId="4" xfId="0" applyNumberFormat="1" applyFont="1" applyFill="1" applyBorder="1" applyAlignment="1" applyProtection="1">
      <alignment horizontal="center" vertical="center"/>
    </xf>
    <xf numFmtId="0" fontId="12" fillId="4" borderId="9" xfId="0" applyFont="1" applyFill="1" applyBorder="1" applyAlignment="1" applyProtection="1">
      <alignment horizontal="left" vertical="center" wrapText="1"/>
    </xf>
    <xf numFmtId="4" fontId="16" fillId="5" borderId="4" xfId="0" applyNumberFormat="1" applyFont="1" applyFill="1" applyBorder="1" applyAlignment="1" applyProtection="1">
      <alignment horizontal="center" vertical="center" wrapText="1"/>
    </xf>
    <xf numFmtId="165" fontId="12" fillId="4" borderId="8" xfId="0" applyNumberFormat="1" applyFont="1" applyFill="1" applyBorder="1" applyAlignment="1" applyProtection="1">
      <alignment horizontal="center" vertical="center" wrapText="1"/>
    </xf>
    <xf numFmtId="0" fontId="9" fillId="5" borderId="0" xfId="0" applyFont="1" applyFill="1" applyAlignment="1" applyProtection="1">
      <alignment horizontal="center"/>
    </xf>
    <xf numFmtId="0" fontId="0" fillId="5" borderId="0" xfId="0" applyFill="1" applyAlignment="1" applyProtection="1">
      <alignment horizontal="center"/>
    </xf>
    <xf numFmtId="0" fontId="9" fillId="0" borderId="0" xfId="0" applyFont="1" applyFill="1" applyAlignment="1" applyProtection="1">
      <alignment horizontal="center"/>
    </xf>
    <xf numFmtId="0" fontId="2" fillId="0" borderId="0" xfId="0" applyFont="1" applyFill="1" applyProtection="1"/>
    <xf numFmtId="0" fontId="3" fillId="2" borderId="4" xfId="0" applyFont="1" applyFill="1" applyBorder="1" applyAlignment="1" applyProtection="1">
      <alignment horizontal="center" vertical="center"/>
    </xf>
    <xf numFmtId="0" fontId="1" fillId="5" borderId="0" xfId="0" applyFont="1" applyFill="1"/>
    <xf numFmtId="166" fontId="12" fillId="4" borderId="4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vertical="center"/>
    </xf>
    <xf numFmtId="0" fontId="11" fillId="4" borderId="8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vertical="center"/>
    </xf>
    <xf numFmtId="0" fontId="4" fillId="2" borderId="6" xfId="0" applyFont="1" applyFill="1" applyBorder="1" applyAlignment="1" applyProtection="1">
      <alignment horizontal="center" vertical="center"/>
    </xf>
    <xf numFmtId="4" fontId="16" fillId="5" borderId="8" xfId="0" applyNumberFormat="1" applyFont="1" applyFill="1" applyBorder="1" applyAlignment="1" applyProtection="1">
      <alignment horizontal="center" vertical="center" wrapText="1"/>
    </xf>
    <xf numFmtId="165" fontId="15" fillId="4" borderId="8" xfId="0" applyNumberFormat="1" applyFont="1" applyFill="1" applyBorder="1" applyAlignment="1" applyProtection="1">
      <alignment horizontal="center" vertical="center" wrapText="1"/>
    </xf>
    <xf numFmtId="0" fontId="19" fillId="5" borderId="8" xfId="0" applyFont="1" applyFill="1" applyBorder="1" applyAlignment="1" applyProtection="1">
      <alignment vertical="center" wrapText="1"/>
    </xf>
    <xf numFmtId="165" fontId="15" fillId="4" borderId="11" xfId="0" applyNumberFormat="1" applyFont="1" applyFill="1" applyBorder="1" applyAlignment="1" applyProtection="1">
      <alignment horizontal="center" vertical="center" wrapText="1"/>
    </xf>
    <xf numFmtId="0" fontId="11" fillId="4" borderId="11" xfId="0" applyFont="1" applyFill="1" applyBorder="1" applyAlignment="1" applyProtection="1">
      <alignment horizontal="left" vertical="center" wrapText="1"/>
    </xf>
    <xf numFmtId="4" fontId="16" fillId="5" borderId="1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12" fillId="4" borderId="8" xfId="0" applyFont="1" applyFill="1" applyBorder="1" applyAlignment="1" applyProtection="1">
      <alignment horizontal="left" vertical="center" wrapText="1"/>
    </xf>
    <xf numFmtId="0" fontId="21" fillId="0" borderId="4" xfId="0" applyFont="1" applyFill="1" applyBorder="1" applyAlignment="1" applyProtection="1">
      <alignment horizontal="left" wrapText="1"/>
    </xf>
    <xf numFmtId="4" fontId="2" fillId="0" borderId="9" xfId="0" applyNumberFormat="1" applyFont="1" applyBorder="1" applyAlignment="1">
      <alignment horizontal="center"/>
    </xf>
    <xf numFmtId="0" fontId="12" fillId="4" borderId="4" xfId="0" applyFont="1" applyFill="1" applyBorder="1" applyAlignment="1" applyProtection="1">
      <alignment horizontal="left" vertical="center" wrapText="1"/>
    </xf>
    <xf numFmtId="165" fontId="15" fillId="4" borderId="12" xfId="0" applyNumberFormat="1" applyFont="1" applyFill="1" applyBorder="1" applyAlignment="1" applyProtection="1">
      <alignment horizontal="center" vertical="center" wrapText="1"/>
    </xf>
    <xf numFmtId="4" fontId="18" fillId="5" borderId="12" xfId="0" applyNumberFormat="1" applyFont="1" applyFill="1" applyBorder="1" applyAlignment="1" applyProtection="1">
      <alignment horizontal="center" vertical="center" wrapText="1"/>
    </xf>
    <xf numFmtId="0" fontId="12" fillId="4" borderId="10" xfId="0" applyFont="1" applyFill="1" applyBorder="1" applyAlignment="1" applyProtection="1">
      <alignment vertical="center" wrapText="1"/>
    </xf>
    <xf numFmtId="0" fontId="2" fillId="0" borderId="1" xfId="0" applyFont="1" applyBorder="1" applyAlignment="1">
      <alignment horizontal="left"/>
    </xf>
    <xf numFmtId="0" fontId="0" fillId="0" borderId="4" xfId="0" applyFill="1" applyBorder="1" applyProtection="1"/>
    <xf numFmtId="0" fontId="2" fillId="0" borderId="4" xfId="0" applyFont="1" applyFill="1" applyBorder="1" applyProtection="1"/>
    <xf numFmtId="4" fontId="3" fillId="0" borderId="4" xfId="0" applyNumberFormat="1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 applyProtection="1">
      <alignment horizontal="left" vertical="center"/>
    </xf>
    <xf numFmtId="0" fontId="7" fillId="2" borderId="2" xfId="0" applyFont="1" applyFill="1" applyBorder="1" applyAlignment="1" applyProtection="1">
      <alignment horizontal="left" vertical="center"/>
    </xf>
    <xf numFmtId="0" fontId="17" fillId="2" borderId="2" xfId="0" applyFont="1" applyFill="1" applyBorder="1" applyProtection="1"/>
    <xf numFmtId="4" fontId="9" fillId="0" borderId="0" xfId="0" applyNumberFormat="1" applyFont="1" applyFill="1" applyAlignment="1" applyProtection="1">
      <alignment horizontal="left"/>
    </xf>
    <xf numFmtId="14" fontId="0" fillId="0" borderId="13" xfId="0" applyNumberFormat="1" applyFill="1" applyBorder="1" applyProtection="1"/>
    <xf numFmtId="2" fontId="0" fillId="0" borderId="13" xfId="0" applyNumberFormat="1" applyFill="1" applyBorder="1" applyAlignment="1" applyProtection="1">
      <alignment horizontal="center" vertical="center"/>
    </xf>
    <xf numFmtId="0" fontId="0" fillId="0" borderId="4" xfId="0" applyBorder="1"/>
    <xf numFmtId="165" fontId="12" fillId="5" borderId="8" xfId="0" applyNumberFormat="1" applyFont="1" applyFill="1" applyBorder="1" applyAlignment="1" applyProtection="1">
      <alignment horizontal="center" vertical="center" wrapText="1"/>
    </xf>
    <xf numFmtId="4" fontId="12" fillId="5" borderId="8" xfId="0" applyNumberFormat="1" applyFont="1" applyFill="1" applyBorder="1" applyAlignment="1" applyProtection="1">
      <alignment horizontal="center" vertical="center" wrapText="1"/>
    </xf>
    <xf numFmtId="0" fontId="11" fillId="5" borderId="11" xfId="0" applyFont="1" applyFill="1" applyBorder="1" applyAlignment="1" applyProtection="1">
      <alignment horizontal="left" vertical="center" wrapText="1"/>
    </xf>
    <xf numFmtId="0" fontId="0" fillId="5" borderId="0" xfId="0" applyFill="1" applyProtection="1"/>
    <xf numFmtId="4" fontId="0" fillId="5" borderId="0" xfId="0" applyNumberFormat="1" applyFill="1" applyProtection="1"/>
    <xf numFmtId="4" fontId="9" fillId="5" borderId="0" xfId="0" applyNumberFormat="1" applyFont="1" applyFill="1" applyAlignment="1" applyProtection="1">
      <alignment horizontal="left"/>
    </xf>
    <xf numFmtId="0" fontId="9" fillId="5" borderId="0" xfId="0" applyFont="1" applyFill="1" applyProtection="1"/>
    <xf numFmtId="14" fontId="0" fillId="5" borderId="4" xfId="0" applyNumberFormat="1" applyFill="1" applyBorder="1" applyAlignment="1">
      <alignment horizontal="center"/>
    </xf>
    <xf numFmtId="4" fontId="0" fillId="5" borderId="4" xfId="0" applyNumberFormat="1" applyFill="1" applyBorder="1" applyAlignment="1">
      <alignment horizontal="center"/>
    </xf>
    <xf numFmtId="0" fontId="0" fillId="5" borderId="4" xfId="0" applyFill="1" applyBorder="1"/>
    <xf numFmtId="0" fontId="2" fillId="5" borderId="4" xfId="0" applyFont="1" applyFill="1" applyBorder="1"/>
    <xf numFmtId="0" fontId="0" fillId="0" borderId="0" xfId="0"/>
    <xf numFmtId="14" fontId="0" fillId="0" borderId="0" xfId="0" applyNumberFormat="1"/>
    <xf numFmtId="166" fontId="12" fillId="5" borderId="4" xfId="0" applyNumberFormat="1" applyFont="1" applyFill="1" applyBorder="1" applyAlignment="1" applyProtection="1">
      <alignment horizontal="center" vertical="center" wrapText="1"/>
    </xf>
    <xf numFmtId="4" fontId="12" fillId="5" borderId="4" xfId="0" applyNumberFormat="1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Protection="1"/>
    <xf numFmtId="167" fontId="0" fillId="0" borderId="0" xfId="2" applyNumberFormat="1" applyFont="1" applyFill="1" applyProtection="1"/>
    <xf numFmtId="0" fontId="2" fillId="5" borderId="4" xfId="0" applyFont="1" applyFill="1" applyBorder="1" applyAlignment="1" applyProtection="1">
      <alignment horizontal="left"/>
    </xf>
    <xf numFmtId="4" fontId="20" fillId="5" borderId="9" xfId="0" applyNumberFormat="1" applyFont="1" applyFill="1" applyBorder="1" applyAlignment="1">
      <alignment horizontal="center"/>
    </xf>
    <xf numFmtId="164" fontId="3" fillId="6" borderId="3" xfId="0" applyNumberFormat="1" applyFont="1" applyFill="1" applyBorder="1" applyAlignment="1" applyProtection="1">
      <alignment horizontal="right"/>
    </xf>
    <xf numFmtId="0" fontId="2" fillId="5" borderId="4" xfId="0" applyFont="1" applyFill="1" applyBorder="1" applyAlignment="1" applyProtection="1">
      <alignment wrapText="1"/>
    </xf>
    <xf numFmtId="0" fontId="6" fillId="0" borderId="0" xfId="0" applyFont="1" applyFill="1" applyAlignment="1" applyProtection="1">
      <alignment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vertical="center" wrapText="1"/>
    </xf>
    <xf numFmtId="0" fontId="4" fillId="2" borderId="3" xfId="0" applyFont="1" applyFill="1" applyBorder="1" applyAlignment="1" applyProtection="1">
      <alignment vertical="center" wrapText="1"/>
    </xf>
    <xf numFmtId="0" fontId="5" fillId="2" borderId="4" xfId="0" applyFont="1" applyFill="1" applyBorder="1" applyAlignment="1" applyProtection="1">
      <alignment wrapText="1"/>
    </xf>
    <xf numFmtId="0" fontId="7" fillId="6" borderId="1" xfId="0" applyFont="1" applyFill="1" applyBorder="1" applyAlignment="1" applyProtection="1">
      <alignment horizontal="left" vertical="center"/>
    </xf>
    <xf numFmtId="0" fontId="7" fillId="6" borderId="2" xfId="0" applyFont="1" applyFill="1" applyBorder="1" applyAlignment="1" applyProtection="1">
      <alignment horizontal="left" vertical="center"/>
    </xf>
    <xf numFmtId="0" fontId="13" fillId="0" borderId="0" xfId="0" applyFont="1" applyFill="1" applyAlignment="1" applyProtection="1">
      <alignment horizontal="center"/>
    </xf>
    <xf numFmtId="0" fontId="3" fillId="3" borderId="1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10" fillId="0" borderId="0" xfId="0" applyFont="1" applyFill="1" applyAlignment="1" applyProtection="1">
      <alignment horizontal="center"/>
    </xf>
    <xf numFmtId="4" fontId="9" fillId="0" borderId="0" xfId="0" applyNumberFormat="1" applyFont="1" applyFill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left" vertical="center" wrapText="1"/>
    </xf>
    <xf numFmtId="0" fontId="7" fillId="2" borderId="2" xfId="0" applyFont="1" applyFill="1" applyBorder="1" applyAlignment="1" applyProtection="1">
      <alignment horizontal="left" vertical="center" wrapText="1"/>
    </xf>
    <xf numFmtId="0" fontId="14" fillId="0" borderId="0" xfId="0" applyFont="1" applyFill="1" applyAlignment="1" applyProtection="1">
      <alignment horizontal="center"/>
    </xf>
    <xf numFmtId="4" fontId="9" fillId="0" borderId="0" xfId="0" applyNumberFormat="1" applyFont="1" applyFill="1" applyAlignment="1" applyProtection="1">
      <alignment horizontal="right"/>
    </xf>
    <xf numFmtId="0" fontId="9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horizontal="center" vertical="center"/>
    </xf>
    <xf numFmtId="0" fontId="14" fillId="5" borderId="0" xfId="0" applyFont="1" applyFill="1" applyAlignment="1" applyProtection="1">
      <alignment horizontal="center"/>
    </xf>
    <xf numFmtId="0" fontId="9" fillId="5" borderId="0" xfId="0" applyFont="1" applyFill="1" applyAlignment="1" applyProtection="1">
      <alignment horizontal="center" vertical="center"/>
    </xf>
    <xf numFmtId="4" fontId="9" fillId="5" borderId="0" xfId="0" applyNumberFormat="1" applyFont="1" applyFill="1" applyAlignment="1" applyProtection="1">
      <alignment horizontal="right"/>
    </xf>
    <xf numFmtId="0" fontId="9" fillId="5" borderId="0" xfId="0" applyFont="1" applyFill="1" applyAlignment="1" applyProtection="1">
      <alignment horizontal="right"/>
    </xf>
    <xf numFmtId="4" fontId="9" fillId="0" borderId="0" xfId="0" applyNumberFormat="1" applyFont="1" applyFill="1" applyAlignment="1" applyProtection="1">
      <alignment horizontal="center"/>
    </xf>
    <xf numFmtId="0" fontId="9" fillId="0" borderId="0" xfId="0" applyFont="1" applyFill="1" applyAlignment="1" applyProtection="1">
      <alignment horizontal="center"/>
    </xf>
    <xf numFmtId="4" fontId="3" fillId="0" borderId="4" xfId="0" applyNumberFormat="1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left" vertical="center" wrapText="1"/>
    </xf>
    <xf numFmtId="0" fontId="2" fillId="5" borderId="4" xfId="0" applyFont="1" applyFill="1" applyBorder="1" applyAlignment="1" applyProtection="1">
      <alignment horizontal="left"/>
    </xf>
    <xf numFmtId="0" fontId="3" fillId="2" borderId="4" xfId="0" applyFont="1" applyFill="1" applyBorder="1" applyAlignment="1" applyProtection="1">
      <alignment horizontal="left"/>
    </xf>
    <xf numFmtId="0" fontId="2" fillId="0" borderId="5" xfId="0" applyFont="1" applyBorder="1" applyAlignment="1">
      <alignment horizontal="left"/>
    </xf>
    <xf numFmtId="0" fontId="2" fillId="0" borderId="7" xfId="0" applyFont="1" applyBorder="1" applyAlignment="1">
      <alignment horizontal="left"/>
    </xf>
  </cellXfs>
  <cellStyles count="3">
    <cellStyle name="Обычный" xfId="0" builtinId="0"/>
    <cellStyle name="Обычный 2" xfId="1" xr:uid="{00000000-0005-0000-0000-000001000000}"/>
    <cellStyle name="Финансовый" xfId="2" builtinId="3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33"/>
      <color rgb="FFFF9900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F32"/>
  <sheetViews>
    <sheetView showGridLines="0" tabSelected="1" topLeftCell="A4" zoomScaleNormal="100" workbookViewId="0">
      <selection activeCell="C18" sqref="C18"/>
    </sheetView>
  </sheetViews>
  <sheetFormatPr defaultColWidth="11.453125" defaultRowHeight="14.5" x14ac:dyDescent="0.35"/>
  <cols>
    <col min="1" max="1" width="24.1796875" style="1" customWidth="1"/>
    <col min="2" max="2" width="48.7265625" style="2" customWidth="1"/>
    <col min="3" max="3" width="19.453125" style="5" customWidth="1"/>
    <col min="4" max="4" width="11.81640625" customWidth="1"/>
    <col min="5" max="5" width="16.54296875" customWidth="1"/>
    <col min="6" max="6" width="13.54296875" customWidth="1"/>
    <col min="7" max="253" width="8.81640625" customWidth="1"/>
  </cols>
  <sheetData>
    <row r="1" spans="1:6" ht="18.5" x14ac:dyDescent="0.45">
      <c r="B1" s="110" t="s">
        <v>0</v>
      </c>
      <c r="C1" s="110"/>
    </row>
    <row r="2" spans="1:6" ht="18.5" x14ac:dyDescent="0.45">
      <c r="B2" s="110" t="s">
        <v>19</v>
      </c>
      <c r="C2" s="110"/>
    </row>
    <row r="3" spans="1:6" ht="18.5" x14ac:dyDescent="0.45">
      <c r="B3" s="30"/>
      <c r="C3" s="30"/>
    </row>
    <row r="4" spans="1:6" ht="18.5" x14ac:dyDescent="0.45">
      <c r="B4" s="113" t="s">
        <v>1</v>
      </c>
      <c r="C4" s="113"/>
    </row>
    <row r="5" spans="1:6" ht="18.5" x14ac:dyDescent="0.45">
      <c r="B5" s="113" t="s">
        <v>2</v>
      </c>
      <c r="C5" s="113"/>
    </row>
    <row r="6" spans="1:6" ht="18.5" x14ac:dyDescent="0.35">
      <c r="B6" s="114" t="s">
        <v>161</v>
      </c>
      <c r="C6" s="114"/>
    </row>
    <row r="7" spans="1:6" ht="15" customHeight="1" x14ac:dyDescent="0.35">
      <c r="B7" s="31"/>
      <c r="C7" s="31"/>
    </row>
    <row r="9" spans="1:6" ht="15" customHeight="1" x14ac:dyDescent="0.35">
      <c r="A9" s="111" t="s">
        <v>162</v>
      </c>
      <c r="B9" s="112"/>
      <c r="C9" s="36">
        <v>4529832.1099999994</v>
      </c>
      <c r="D9" s="15"/>
      <c r="F9" s="98"/>
    </row>
    <row r="10" spans="1:6" ht="15" customHeight="1" x14ac:dyDescent="0.35">
      <c r="C10" s="11"/>
    </row>
    <row r="11" spans="1:6" ht="15" customHeight="1" x14ac:dyDescent="0.35">
      <c r="A11" s="111" t="s">
        <v>163</v>
      </c>
      <c r="B11" s="112"/>
      <c r="C11" s="37">
        <f>SUM(C12:C18)</f>
        <v>361810.15</v>
      </c>
      <c r="D11" s="15"/>
    </row>
    <row r="12" spans="1:6" ht="15" customHeight="1" x14ac:dyDescent="0.35">
      <c r="A12" s="75" t="s">
        <v>76</v>
      </c>
      <c r="B12" s="76"/>
      <c r="C12" s="34">
        <f>ROBOKASSA!B10</f>
        <v>1000</v>
      </c>
    </row>
    <row r="13" spans="1:6" ht="15" customHeight="1" x14ac:dyDescent="0.35">
      <c r="A13" s="75" t="s">
        <v>34</v>
      </c>
      <c r="B13" s="76"/>
      <c r="C13" s="34">
        <f>Юмани!B44</f>
        <v>16495</v>
      </c>
    </row>
    <row r="14" spans="1:6" ht="15" customHeight="1" x14ac:dyDescent="0.35">
      <c r="A14" s="75" t="s">
        <v>61</v>
      </c>
      <c r="B14" s="76"/>
      <c r="C14" s="34">
        <f>Благо.ру!B21</f>
        <v>9245</v>
      </c>
    </row>
    <row r="15" spans="1:6" ht="15" customHeight="1" x14ac:dyDescent="0.35">
      <c r="A15" s="75" t="s">
        <v>65</v>
      </c>
      <c r="B15" s="76"/>
      <c r="C15" s="34">
        <f>Сбербанк!B74</f>
        <v>83173</v>
      </c>
    </row>
    <row r="16" spans="1:6" ht="15" customHeight="1" x14ac:dyDescent="0.35">
      <c r="A16" s="75" t="s">
        <v>64</v>
      </c>
      <c r="B16" s="76"/>
      <c r="C16" s="34">
        <f>Сбербанк!B75</f>
        <v>169500</v>
      </c>
    </row>
    <row r="17" spans="1:6" ht="15" customHeight="1" x14ac:dyDescent="0.35">
      <c r="A17" s="75" t="s">
        <v>166</v>
      </c>
      <c r="B17" s="76"/>
      <c r="C17" s="34">
        <f>Сбербанк!B77</f>
        <v>53198.13</v>
      </c>
    </row>
    <row r="18" spans="1:6" ht="15" customHeight="1" x14ac:dyDescent="0.35">
      <c r="A18" s="7" t="s">
        <v>3</v>
      </c>
      <c r="B18" s="7"/>
      <c r="C18" s="12">
        <f>Сбербанк!B79-C17-C16-C15</f>
        <v>29199.020000000019</v>
      </c>
    </row>
    <row r="19" spans="1:6" ht="15" customHeight="1" x14ac:dyDescent="0.35">
      <c r="A19" s="9"/>
      <c r="B19" s="9"/>
      <c r="C19" s="13"/>
    </row>
    <row r="20" spans="1:6" ht="15" customHeight="1" x14ac:dyDescent="0.35">
      <c r="A20" s="111" t="s">
        <v>164</v>
      </c>
      <c r="B20" s="112"/>
      <c r="C20" s="36">
        <f>SUM(C21:C25)</f>
        <v>408126.32</v>
      </c>
    </row>
    <row r="21" spans="1:6" ht="15" customHeight="1" x14ac:dyDescent="0.35">
      <c r="A21" s="7" t="s">
        <v>20</v>
      </c>
      <c r="B21" s="8"/>
      <c r="C21" s="14">
        <f>Расходы!B23</f>
        <v>310271.32</v>
      </c>
      <c r="E21" s="46"/>
    </row>
    <row r="22" spans="1:6" ht="22.5" customHeight="1" x14ac:dyDescent="0.35">
      <c r="A22" s="115" t="s">
        <v>28</v>
      </c>
      <c r="B22" s="116"/>
      <c r="C22" s="14">
        <f>Расходы!B31</f>
        <v>67500</v>
      </c>
    </row>
    <row r="23" spans="1:6" ht="16.5" customHeight="1" x14ac:dyDescent="0.35">
      <c r="A23" s="115" t="s">
        <v>21</v>
      </c>
      <c r="B23" s="116"/>
      <c r="C23" s="14">
        <f>Расходы!B35</f>
        <v>0</v>
      </c>
    </row>
    <row r="24" spans="1:6" ht="29.25" customHeight="1" x14ac:dyDescent="0.35">
      <c r="A24" s="115" t="s">
        <v>22</v>
      </c>
      <c r="B24" s="116"/>
      <c r="C24" s="14">
        <f>Расходы!B43</f>
        <v>22000</v>
      </c>
    </row>
    <row r="25" spans="1:6" ht="15" customHeight="1" x14ac:dyDescent="0.35">
      <c r="A25" s="7" t="s">
        <v>4</v>
      </c>
      <c r="B25" s="8"/>
      <c r="C25" s="14">
        <f>Расходы!B49</f>
        <v>8355</v>
      </c>
      <c r="D25" s="46"/>
    </row>
    <row r="26" spans="1:6" ht="15" customHeight="1" x14ac:dyDescent="0.35">
      <c r="C26" s="11"/>
      <c r="D26" s="46"/>
    </row>
    <row r="27" spans="1:6" ht="15" customHeight="1" x14ac:dyDescent="0.35">
      <c r="A27" s="111" t="s">
        <v>165</v>
      </c>
      <c r="B27" s="112"/>
      <c r="C27" s="36">
        <f>C9+C11-C20</f>
        <v>4483515.9399999995</v>
      </c>
      <c r="F27" s="98"/>
    </row>
    <row r="28" spans="1:6" x14ac:dyDescent="0.35">
      <c r="A28" s="108" t="s">
        <v>73</v>
      </c>
      <c r="B28" s="109"/>
      <c r="C28" s="101">
        <v>3229000</v>
      </c>
    </row>
    <row r="30" spans="1:6" x14ac:dyDescent="0.35">
      <c r="C30" s="23"/>
    </row>
    <row r="32" spans="1:6" x14ac:dyDescent="0.35">
      <c r="C32" s="24"/>
    </row>
  </sheetData>
  <sheetProtection formatCells="0" formatColumns="0" formatRows="0" insertColumns="0" insertRows="0" insertHyperlinks="0" deleteColumns="0" deleteRows="0" sort="0" autoFilter="0" pivotTables="0"/>
  <mergeCells count="13">
    <mergeCell ref="A28:B28"/>
    <mergeCell ref="B1:C1"/>
    <mergeCell ref="A20:B20"/>
    <mergeCell ref="B4:C4"/>
    <mergeCell ref="B2:C2"/>
    <mergeCell ref="B6:C6"/>
    <mergeCell ref="A9:B9"/>
    <mergeCell ref="A27:B27"/>
    <mergeCell ref="A11:B11"/>
    <mergeCell ref="B5:C5"/>
    <mergeCell ref="A23:B23"/>
    <mergeCell ref="A24:B24"/>
    <mergeCell ref="A22:B22"/>
  </mergeCells>
  <pageMargins left="0.7" right="0.7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1:C50"/>
  <sheetViews>
    <sheetView showGridLines="0" topLeftCell="A45" zoomScale="80" zoomScaleNormal="80" workbookViewId="0">
      <selection activeCell="B52" sqref="B52"/>
    </sheetView>
  </sheetViews>
  <sheetFormatPr defaultColWidth="11.453125" defaultRowHeight="14.5" x14ac:dyDescent="0.35"/>
  <cols>
    <col min="1" max="1" width="22.453125" style="1" customWidth="1"/>
    <col min="2" max="2" width="21.453125" style="2" customWidth="1"/>
    <col min="3" max="3" width="95.81640625" style="20" customWidth="1"/>
    <col min="4" max="209" width="8.81640625" customWidth="1"/>
  </cols>
  <sheetData>
    <row r="1" spans="1:3" ht="18.5" x14ac:dyDescent="0.45">
      <c r="B1" s="110" t="s">
        <v>0</v>
      </c>
      <c r="C1" s="110"/>
    </row>
    <row r="2" spans="1:3" ht="18.5" x14ac:dyDescent="0.45">
      <c r="B2" s="110" t="s">
        <v>19</v>
      </c>
      <c r="C2" s="110"/>
    </row>
    <row r="3" spans="1:3" ht="18.5" x14ac:dyDescent="0.45">
      <c r="B3" s="113"/>
      <c r="C3" s="113"/>
    </row>
    <row r="4" spans="1:3" ht="18.5" x14ac:dyDescent="0.45">
      <c r="A4" s="1" t="s">
        <v>5</v>
      </c>
      <c r="B4" s="113" t="s">
        <v>6</v>
      </c>
      <c r="C4" s="113"/>
    </row>
    <row r="5" spans="1:3" ht="18.5" x14ac:dyDescent="0.35">
      <c r="B5" s="114" t="str">
        <f>Отчет!B6</f>
        <v>за август 2022 года</v>
      </c>
      <c r="C5" s="114"/>
    </row>
    <row r="6" spans="1:3" ht="15.5" x14ac:dyDescent="0.35">
      <c r="B6" s="3"/>
      <c r="C6" s="103"/>
    </row>
    <row r="8" spans="1:3" x14ac:dyDescent="0.35">
      <c r="A8" s="26" t="s">
        <v>7</v>
      </c>
      <c r="B8" s="6" t="s">
        <v>8</v>
      </c>
      <c r="C8" s="104" t="s">
        <v>9</v>
      </c>
    </row>
    <row r="9" spans="1:3" x14ac:dyDescent="0.35">
      <c r="A9" s="53" t="s">
        <v>35</v>
      </c>
      <c r="B9" s="54"/>
      <c r="C9" s="105"/>
    </row>
    <row r="10" spans="1:3" ht="29" x14ac:dyDescent="0.35">
      <c r="A10" s="42">
        <v>44777</v>
      </c>
      <c r="B10" s="25">
        <v>84000</v>
      </c>
      <c r="C10" s="62" t="s">
        <v>150</v>
      </c>
    </row>
    <row r="11" spans="1:3" ht="29" x14ac:dyDescent="0.35">
      <c r="A11" s="42">
        <v>44780</v>
      </c>
      <c r="B11" s="25">
        <v>180417.32</v>
      </c>
      <c r="C11" s="62" t="s">
        <v>151</v>
      </c>
    </row>
    <row r="12" spans="1:3" x14ac:dyDescent="0.35">
      <c r="A12" s="42">
        <v>44782</v>
      </c>
      <c r="B12" s="25">
        <v>4969</v>
      </c>
      <c r="C12" s="62" t="s">
        <v>155</v>
      </c>
    </row>
    <row r="13" spans="1:3" x14ac:dyDescent="0.35">
      <c r="A13" s="42">
        <v>44783</v>
      </c>
      <c r="B13" s="25">
        <v>2800</v>
      </c>
      <c r="C13" s="62" t="s">
        <v>157</v>
      </c>
    </row>
    <row r="14" spans="1:3" x14ac:dyDescent="0.35">
      <c r="A14" s="42">
        <v>44784</v>
      </c>
      <c r="B14" s="25">
        <v>8740</v>
      </c>
      <c r="C14" s="62" t="s">
        <v>158</v>
      </c>
    </row>
    <row r="15" spans="1:3" x14ac:dyDescent="0.35">
      <c r="A15" s="42">
        <v>44788</v>
      </c>
      <c r="B15" s="25">
        <v>27395</v>
      </c>
      <c r="C15" s="62" t="s">
        <v>159</v>
      </c>
    </row>
    <row r="16" spans="1:3" x14ac:dyDescent="0.35">
      <c r="A16" s="42">
        <v>44804</v>
      </c>
      <c r="B16" s="25">
        <v>1950</v>
      </c>
      <c r="C16" s="62" t="s">
        <v>160</v>
      </c>
    </row>
    <row r="17" spans="1:3" x14ac:dyDescent="0.35">
      <c r="A17" s="42"/>
      <c r="B17" s="25"/>
      <c r="C17" s="62"/>
    </row>
    <row r="18" spans="1:3" x14ac:dyDescent="0.35">
      <c r="A18" s="42"/>
      <c r="B18" s="25"/>
      <c r="C18" s="62"/>
    </row>
    <row r="19" spans="1:3" x14ac:dyDescent="0.35">
      <c r="A19" s="42"/>
      <c r="B19" s="25"/>
      <c r="C19" s="62"/>
    </row>
    <row r="20" spans="1:3" x14ac:dyDescent="0.35">
      <c r="A20" s="42"/>
      <c r="B20" s="25"/>
      <c r="C20" s="62"/>
    </row>
    <row r="21" spans="1:3" x14ac:dyDescent="0.35">
      <c r="A21" s="42"/>
      <c r="B21" s="25"/>
      <c r="C21" s="62"/>
    </row>
    <row r="22" spans="1:3" x14ac:dyDescent="0.35">
      <c r="A22" s="42"/>
      <c r="B22" s="25"/>
      <c r="C22" s="62"/>
    </row>
    <row r="23" spans="1:3" x14ac:dyDescent="0.35">
      <c r="A23" s="66" t="s">
        <v>10</v>
      </c>
      <c r="B23" s="67">
        <f>SUM(B10:B22)</f>
        <v>310271.32</v>
      </c>
      <c r="C23" s="68"/>
    </row>
    <row r="24" spans="1:3" x14ac:dyDescent="0.35">
      <c r="A24" s="50" t="s">
        <v>28</v>
      </c>
      <c r="B24" s="51"/>
      <c r="C24" s="106"/>
    </row>
    <row r="25" spans="1:3" ht="29" x14ac:dyDescent="0.35">
      <c r="A25" s="42">
        <v>44774</v>
      </c>
      <c r="B25" s="25">
        <v>22500</v>
      </c>
      <c r="C25" s="62" t="s">
        <v>152</v>
      </c>
    </row>
    <row r="26" spans="1:3" x14ac:dyDescent="0.35">
      <c r="A26" s="42">
        <v>44776</v>
      </c>
      <c r="B26" s="25">
        <v>30000</v>
      </c>
      <c r="C26" s="62" t="s">
        <v>153</v>
      </c>
    </row>
    <row r="27" spans="1:3" x14ac:dyDescent="0.35">
      <c r="A27" s="42">
        <v>44783</v>
      </c>
      <c r="B27" s="25">
        <v>15000</v>
      </c>
      <c r="C27" s="62" t="s">
        <v>156</v>
      </c>
    </row>
    <row r="28" spans="1:3" x14ac:dyDescent="0.35">
      <c r="A28" s="42"/>
      <c r="B28" s="25"/>
      <c r="C28" s="62"/>
    </row>
    <row r="29" spans="1:3" x14ac:dyDescent="0.35">
      <c r="A29" s="42"/>
      <c r="B29" s="25"/>
      <c r="C29" s="62"/>
    </row>
    <row r="30" spans="1:3" x14ac:dyDescent="0.35">
      <c r="A30" s="42"/>
      <c r="B30" s="25"/>
      <c r="C30" s="62"/>
    </row>
    <row r="31" spans="1:3" s="22" customFormat="1" x14ac:dyDescent="0.35">
      <c r="A31" s="56" t="s">
        <v>10</v>
      </c>
      <c r="B31" s="55">
        <f>SUM(B25:B30)</f>
        <v>67500</v>
      </c>
      <c r="C31" s="57"/>
    </row>
    <row r="32" spans="1:3" s="22" customFormat="1" x14ac:dyDescent="0.35">
      <c r="A32" s="27" t="s">
        <v>23</v>
      </c>
      <c r="B32" s="28"/>
      <c r="C32" s="29"/>
    </row>
    <row r="33" spans="1:3" s="22" customFormat="1" x14ac:dyDescent="0.35">
      <c r="A33" s="82"/>
      <c r="B33" s="83"/>
      <c r="C33" s="84"/>
    </row>
    <row r="34" spans="1:3" s="22" customFormat="1" x14ac:dyDescent="0.35">
      <c r="A34" s="49"/>
      <c r="B34" s="25"/>
      <c r="C34" s="65"/>
    </row>
    <row r="35" spans="1:3" s="22" customFormat="1" x14ac:dyDescent="0.35">
      <c r="A35" s="58"/>
      <c r="B35" s="60">
        <f>SUM(B33:B34)</f>
        <v>0</v>
      </c>
      <c r="C35" s="59"/>
    </row>
    <row r="36" spans="1:3" s="22" customFormat="1" x14ac:dyDescent="0.35">
      <c r="A36" s="27" t="s">
        <v>22</v>
      </c>
      <c r="B36" s="28"/>
      <c r="C36" s="29"/>
    </row>
    <row r="37" spans="1:3" s="22" customFormat="1" x14ac:dyDescent="0.35">
      <c r="A37" s="42">
        <v>44778</v>
      </c>
      <c r="B37" s="100">
        <v>5000</v>
      </c>
      <c r="C37" s="40" t="s">
        <v>74</v>
      </c>
    </row>
    <row r="38" spans="1:3" s="22" customFormat="1" x14ac:dyDescent="0.35">
      <c r="A38" s="42">
        <v>44783</v>
      </c>
      <c r="B38" s="100">
        <v>5000</v>
      </c>
      <c r="C38" s="40" t="s">
        <v>74</v>
      </c>
    </row>
    <row r="39" spans="1:3" s="22" customFormat="1" x14ac:dyDescent="0.35">
      <c r="A39" s="42">
        <v>44804</v>
      </c>
      <c r="B39" s="100">
        <v>12000</v>
      </c>
      <c r="C39" s="40" t="s">
        <v>154</v>
      </c>
    </row>
    <row r="40" spans="1:3" s="22" customFormat="1" x14ac:dyDescent="0.35">
      <c r="A40" s="42"/>
      <c r="B40" s="100"/>
      <c r="C40" s="40"/>
    </row>
    <row r="41" spans="1:3" s="22" customFormat="1" x14ac:dyDescent="0.35">
      <c r="A41" s="42"/>
      <c r="B41" s="100"/>
      <c r="C41" s="40"/>
    </row>
    <row r="42" spans="1:3" s="22" customFormat="1" x14ac:dyDescent="0.35">
      <c r="A42" s="42"/>
      <c r="B42" s="100"/>
      <c r="C42" s="40"/>
    </row>
    <row r="43" spans="1:3" s="48" customFormat="1" x14ac:dyDescent="0.35">
      <c r="A43" s="56" t="s">
        <v>10</v>
      </c>
      <c r="B43" s="55">
        <f>SUM(B37:B42)</f>
        <v>22000</v>
      </c>
      <c r="C43" s="52"/>
    </row>
    <row r="44" spans="1:3" x14ac:dyDescent="0.35">
      <c r="A44" s="53" t="s">
        <v>4</v>
      </c>
      <c r="B44" s="33"/>
      <c r="C44" s="105"/>
    </row>
    <row r="45" spans="1:3" s="22" customFormat="1" x14ac:dyDescent="0.35">
      <c r="A45" s="42">
        <v>44775</v>
      </c>
      <c r="B45" s="100">
        <v>355</v>
      </c>
      <c r="C45" s="40" t="s">
        <v>39</v>
      </c>
    </row>
    <row r="46" spans="1:3" s="22" customFormat="1" x14ac:dyDescent="0.35">
      <c r="A46" s="42">
        <v>44783</v>
      </c>
      <c r="B46" s="100">
        <v>8000</v>
      </c>
      <c r="C46" s="40" t="s">
        <v>149</v>
      </c>
    </row>
    <row r="47" spans="1:3" s="22" customFormat="1" x14ac:dyDescent="0.35">
      <c r="A47" s="42"/>
      <c r="B47" s="100"/>
      <c r="C47" s="40"/>
    </row>
    <row r="48" spans="1:3" s="22" customFormat="1" x14ac:dyDescent="0.35">
      <c r="A48" s="42"/>
      <c r="B48" s="100"/>
      <c r="C48" s="40"/>
    </row>
    <row r="49" spans="1:3" s="48" customFormat="1" x14ac:dyDescent="0.35">
      <c r="A49" s="56" t="s">
        <v>10</v>
      </c>
      <c r="B49" s="55">
        <f>SUM(B45:B48)</f>
        <v>8355</v>
      </c>
      <c r="C49" s="52"/>
    </row>
    <row r="50" spans="1:3" x14ac:dyDescent="0.35">
      <c r="A50" s="47" t="s">
        <v>17</v>
      </c>
      <c r="B50" s="32">
        <f>B23+B31+B35+B43+B49</f>
        <v>408126.32</v>
      </c>
      <c r="C50" s="107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78:C79">
    <sortCondition ref="A77"/>
  </sortState>
  <mergeCells count="5">
    <mergeCell ref="B1:C1"/>
    <mergeCell ref="B2:C2"/>
    <mergeCell ref="B3:C3"/>
    <mergeCell ref="B4:C4"/>
    <mergeCell ref="B5:C5"/>
  </mergeCells>
  <conditionalFormatting sqref="C43">
    <cfRule type="containsText" dxfId="8" priority="307" operator="containsText" text="стерилизация">
      <formula>NOT(ISERROR(SEARCH("стерилизация",C43)))</formula>
    </cfRule>
    <cfRule type="containsText" dxfId="7" priority="308" operator="containsText" text="стерилизация">
      <formula>NOT(ISERROR(SEARCH("стерилизация",C43)))</formula>
    </cfRule>
    <cfRule type="containsText" dxfId="6" priority="309" operator="containsText" text="лечение">
      <formula>NOT(ISERROR(SEARCH("лечение",C43)))</formula>
    </cfRule>
  </conditionalFormatting>
  <conditionalFormatting sqref="C35">
    <cfRule type="containsText" dxfId="5" priority="184" operator="containsText" text="стерилизация">
      <formula>NOT(ISERROR(SEARCH("стерилизация",C35)))</formula>
    </cfRule>
    <cfRule type="containsText" dxfId="4" priority="185" operator="containsText" text="стерилизация">
      <formula>NOT(ISERROR(SEARCH("стерилизация",C35)))</formula>
    </cfRule>
    <cfRule type="containsText" dxfId="3" priority="186" operator="containsText" text="лечение">
      <formula>NOT(ISERROR(SEARCH("лечение",C35)))</formula>
    </cfRule>
  </conditionalFormatting>
  <conditionalFormatting sqref="C49">
    <cfRule type="containsText" dxfId="2" priority="1" operator="containsText" text="стерилизация">
      <formula>NOT(ISERROR(SEARCH("стерилизация",C49)))</formula>
    </cfRule>
    <cfRule type="containsText" dxfId="1" priority="2" operator="containsText" text="стерилизация">
      <formula>NOT(ISERROR(SEARCH("стерилизация",C49)))</formula>
    </cfRule>
    <cfRule type="containsText" dxfId="0" priority="3" operator="containsText" text="лечение">
      <formula>NOT(ISERROR(SEARCH("лечение",C49)))</formula>
    </cfRule>
  </conditionalFormatting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A1:D17"/>
  <sheetViews>
    <sheetView showGridLines="0" topLeftCell="A5" workbookViewId="0">
      <selection activeCell="C21" sqref="C21"/>
    </sheetView>
  </sheetViews>
  <sheetFormatPr defaultColWidth="11.453125" defaultRowHeight="14.5" x14ac:dyDescent="0.35"/>
  <cols>
    <col min="1" max="1" width="20.7265625" customWidth="1"/>
    <col min="2" max="2" width="15.7265625" style="15" customWidth="1"/>
    <col min="3" max="3" width="35.26953125" customWidth="1"/>
    <col min="4" max="4" width="45.453125" customWidth="1"/>
    <col min="5" max="252" width="8.81640625" customWidth="1"/>
  </cols>
  <sheetData>
    <row r="1" spans="1:4" ht="18.5" x14ac:dyDescent="0.45">
      <c r="B1" s="117" t="s">
        <v>0</v>
      </c>
      <c r="C1" s="117"/>
      <c r="D1" s="117"/>
    </row>
    <row r="2" spans="1:4" ht="18.5" x14ac:dyDescent="0.45">
      <c r="B2" s="117" t="s">
        <v>19</v>
      </c>
      <c r="C2" s="117"/>
      <c r="D2" s="117"/>
    </row>
    <row r="3" spans="1:4" ht="18" customHeight="1" x14ac:dyDescent="0.35"/>
    <row r="4" spans="1:4" ht="18.5" x14ac:dyDescent="0.45">
      <c r="B4" s="78" t="s">
        <v>24</v>
      </c>
      <c r="C4" s="4"/>
      <c r="D4" s="4"/>
    </row>
    <row r="5" spans="1:4" ht="18.5" x14ac:dyDescent="0.35">
      <c r="B5" s="120" t="s">
        <v>26</v>
      </c>
      <c r="C5" s="120"/>
      <c r="D5" s="120"/>
    </row>
    <row r="6" spans="1:4" ht="18.5" x14ac:dyDescent="0.45">
      <c r="B6" s="118" t="str">
        <f>Отчет!B6</f>
        <v>за август 2022 года</v>
      </c>
      <c r="C6" s="119"/>
      <c r="D6" s="45"/>
    </row>
    <row r="8" spans="1:4" s="20" customFormat="1" ht="33" customHeight="1" x14ac:dyDescent="0.35">
      <c r="A8" s="16" t="s">
        <v>25</v>
      </c>
      <c r="B8" s="18" t="s">
        <v>8</v>
      </c>
      <c r="C8" s="17" t="s">
        <v>27</v>
      </c>
      <c r="D8" s="19" t="s">
        <v>13</v>
      </c>
    </row>
    <row r="9" spans="1:4" s="20" customFormat="1" ht="19" customHeight="1" x14ac:dyDescent="0.35">
      <c r="A9" s="79">
        <v>44780</v>
      </c>
      <c r="B9" s="80">
        <v>1000</v>
      </c>
      <c r="C9" s="81" t="s">
        <v>77</v>
      </c>
      <c r="D9" s="81" t="s">
        <v>40</v>
      </c>
    </row>
    <row r="10" spans="1:4" ht="30" customHeight="1" x14ac:dyDescent="0.35">
      <c r="A10" s="74" t="s">
        <v>30</v>
      </c>
      <c r="B10" s="6">
        <f>SUM(B9:B9)</f>
        <v>1000</v>
      </c>
      <c r="C10" s="77"/>
      <c r="D10" s="19"/>
    </row>
    <row r="12" spans="1:4" x14ac:dyDescent="0.35">
      <c r="A12" s="94"/>
      <c r="B12" s="93"/>
    </row>
    <row r="13" spans="1:4" x14ac:dyDescent="0.35">
      <c r="A13" s="94"/>
      <c r="B13" s="93"/>
      <c r="C13" s="93"/>
      <c r="D13" s="93"/>
    </row>
    <row r="14" spans="1:4" x14ac:dyDescent="0.35">
      <c r="A14" s="94"/>
      <c r="B14" s="93"/>
      <c r="C14" s="93"/>
      <c r="D14" s="93"/>
    </row>
    <row r="16" spans="1:4" ht="15" customHeight="1" x14ac:dyDescent="0.35"/>
    <row r="17" ht="15" customHeight="1" x14ac:dyDescent="0.35"/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9:D9">
    <sortCondition ref="A9"/>
  </sortState>
  <mergeCells count="4">
    <mergeCell ref="B2:D2"/>
    <mergeCell ref="B1:D1"/>
    <mergeCell ref="B6:C6"/>
    <mergeCell ref="B5:D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/>
  </sheetPr>
  <dimension ref="A1:D44"/>
  <sheetViews>
    <sheetView topLeftCell="A14" workbookViewId="0">
      <selection activeCell="C40" sqref="C40"/>
    </sheetView>
  </sheetViews>
  <sheetFormatPr defaultColWidth="9.1796875" defaultRowHeight="14.5" x14ac:dyDescent="0.35"/>
  <cols>
    <col min="1" max="1" width="17.1796875" style="85" customWidth="1"/>
    <col min="2" max="2" width="22.81640625" style="85" customWidth="1"/>
    <col min="3" max="3" width="29" style="85" customWidth="1"/>
    <col min="4" max="4" width="45.26953125" style="85" customWidth="1"/>
    <col min="5" max="5" width="43.7265625" style="85" customWidth="1"/>
    <col min="6" max="6" width="14.453125" style="85" customWidth="1"/>
    <col min="7" max="16384" width="9.1796875" style="85"/>
  </cols>
  <sheetData>
    <row r="1" spans="1:4" ht="18.5" x14ac:dyDescent="0.45">
      <c r="B1" s="121" t="s">
        <v>0</v>
      </c>
      <c r="C1" s="121"/>
      <c r="D1" s="121"/>
    </row>
    <row r="2" spans="1:4" ht="18.5" x14ac:dyDescent="0.45">
      <c r="B2" s="121" t="s">
        <v>19</v>
      </c>
      <c r="C2" s="121"/>
      <c r="D2" s="121"/>
    </row>
    <row r="3" spans="1:4" x14ac:dyDescent="0.35">
      <c r="B3" s="86"/>
    </row>
    <row r="4" spans="1:4" ht="18.5" x14ac:dyDescent="0.45">
      <c r="B4" s="87" t="s">
        <v>32</v>
      </c>
      <c r="C4" s="88"/>
      <c r="D4" s="88"/>
    </row>
    <row r="5" spans="1:4" ht="18.5" x14ac:dyDescent="0.35">
      <c r="B5" s="122" t="s">
        <v>33</v>
      </c>
      <c r="C5" s="122"/>
      <c r="D5" s="122"/>
    </row>
    <row r="6" spans="1:4" ht="18.5" x14ac:dyDescent="0.45">
      <c r="B6" s="123" t="str">
        <f>Отчет!B6</f>
        <v>за август 2022 года</v>
      </c>
      <c r="C6" s="124"/>
      <c r="D6" s="43"/>
    </row>
    <row r="7" spans="1:4" x14ac:dyDescent="0.35">
      <c r="B7" s="86"/>
    </row>
    <row r="8" spans="1:4" ht="29" x14ac:dyDescent="0.35">
      <c r="A8" s="16" t="s">
        <v>25</v>
      </c>
      <c r="B8" s="18" t="s">
        <v>8</v>
      </c>
      <c r="C8" s="17" t="s">
        <v>27</v>
      </c>
      <c r="D8" s="19" t="s">
        <v>13</v>
      </c>
    </row>
    <row r="9" spans="1:4" x14ac:dyDescent="0.35">
      <c r="A9" s="89">
        <v>44774</v>
      </c>
      <c r="B9" s="90">
        <v>500</v>
      </c>
      <c r="C9" s="91" t="s">
        <v>78</v>
      </c>
      <c r="D9" s="92" t="s">
        <v>40</v>
      </c>
    </row>
    <row r="10" spans="1:4" x14ac:dyDescent="0.35">
      <c r="A10" s="89">
        <v>44775</v>
      </c>
      <c r="B10" s="90">
        <v>500</v>
      </c>
      <c r="C10" s="91" t="s">
        <v>45</v>
      </c>
      <c r="D10" s="92" t="s">
        <v>40</v>
      </c>
    </row>
    <row r="11" spans="1:4" x14ac:dyDescent="0.35">
      <c r="A11" s="89">
        <v>44775</v>
      </c>
      <c r="B11" s="90">
        <v>500</v>
      </c>
      <c r="C11" s="91" t="s">
        <v>79</v>
      </c>
      <c r="D11" s="92" t="s">
        <v>40</v>
      </c>
    </row>
    <row r="12" spans="1:4" x14ac:dyDescent="0.35">
      <c r="A12" s="89">
        <v>44776</v>
      </c>
      <c r="B12" s="90">
        <v>1000</v>
      </c>
      <c r="C12" s="91" t="s">
        <v>46</v>
      </c>
      <c r="D12" s="92" t="s">
        <v>40</v>
      </c>
    </row>
    <row r="13" spans="1:4" x14ac:dyDescent="0.35">
      <c r="A13" s="89">
        <v>44777</v>
      </c>
      <c r="B13" s="90">
        <v>500</v>
      </c>
      <c r="C13" s="91" t="s">
        <v>80</v>
      </c>
      <c r="D13" s="92" t="s">
        <v>40</v>
      </c>
    </row>
    <row r="14" spans="1:4" x14ac:dyDescent="0.35">
      <c r="A14" s="89">
        <v>44778</v>
      </c>
      <c r="B14" s="90">
        <v>200</v>
      </c>
      <c r="C14" s="91" t="s">
        <v>47</v>
      </c>
      <c r="D14" s="92" t="s">
        <v>40</v>
      </c>
    </row>
    <row r="15" spans="1:4" x14ac:dyDescent="0.35">
      <c r="A15" s="89">
        <v>44779</v>
      </c>
      <c r="B15" s="90">
        <v>500</v>
      </c>
      <c r="C15" s="91" t="s">
        <v>81</v>
      </c>
      <c r="D15" s="92" t="s">
        <v>40</v>
      </c>
    </row>
    <row r="16" spans="1:4" x14ac:dyDescent="0.35">
      <c r="A16" s="89">
        <v>44782</v>
      </c>
      <c r="B16" s="90">
        <v>1000</v>
      </c>
      <c r="C16" s="91" t="s">
        <v>67</v>
      </c>
      <c r="D16" s="92" t="s">
        <v>40</v>
      </c>
    </row>
    <row r="17" spans="1:4" x14ac:dyDescent="0.35">
      <c r="A17" s="89">
        <v>44782</v>
      </c>
      <c r="B17" s="90">
        <v>300</v>
      </c>
      <c r="C17" s="91" t="s">
        <v>48</v>
      </c>
      <c r="D17" s="92" t="s">
        <v>40</v>
      </c>
    </row>
    <row r="18" spans="1:4" x14ac:dyDescent="0.35">
      <c r="A18" s="89">
        <v>44784</v>
      </c>
      <c r="B18" s="90">
        <v>74</v>
      </c>
      <c r="C18" s="91" t="s">
        <v>58</v>
      </c>
      <c r="D18" s="92" t="s">
        <v>40</v>
      </c>
    </row>
    <row r="19" spans="1:4" x14ac:dyDescent="0.35">
      <c r="A19" s="89">
        <v>44784</v>
      </c>
      <c r="B19" s="90">
        <v>500</v>
      </c>
      <c r="C19" s="91" t="s">
        <v>82</v>
      </c>
      <c r="D19" s="92" t="s">
        <v>40</v>
      </c>
    </row>
    <row r="20" spans="1:4" x14ac:dyDescent="0.35">
      <c r="A20" s="89">
        <v>44785</v>
      </c>
      <c r="B20" s="90">
        <v>500</v>
      </c>
      <c r="C20" s="91" t="s">
        <v>66</v>
      </c>
      <c r="D20" s="92" t="s">
        <v>40</v>
      </c>
    </row>
    <row r="21" spans="1:4" x14ac:dyDescent="0.35">
      <c r="A21" s="89">
        <v>44786</v>
      </c>
      <c r="B21" s="90">
        <v>300</v>
      </c>
      <c r="C21" s="91" t="s">
        <v>83</v>
      </c>
      <c r="D21" s="92" t="s">
        <v>40</v>
      </c>
    </row>
    <row r="22" spans="1:4" x14ac:dyDescent="0.35">
      <c r="A22" s="89">
        <v>44787</v>
      </c>
      <c r="B22" s="90">
        <v>200</v>
      </c>
      <c r="C22" s="91" t="s">
        <v>68</v>
      </c>
      <c r="D22" s="92" t="s">
        <v>40</v>
      </c>
    </row>
    <row r="23" spans="1:4" x14ac:dyDescent="0.35">
      <c r="A23" s="89">
        <v>44788</v>
      </c>
      <c r="B23" s="90">
        <v>51</v>
      </c>
      <c r="C23" s="91" t="s">
        <v>58</v>
      </c>
      <c r="D23" s="92" t="s">
        <v>40</v>
      </c>
    </row>
    <row r="24" spans="1:4" x14ac:dyDescent="0.35">
      <c r="A24" s="89">
        <v>44788</v>
      </c>
      <c r="B24" s="90">
        <v>500</v>
      </c>
      <c r="C24" s="91" t="s">
        <v>59</v>
      </c>
      <c r="D24" s="92" t="s">
        <v>40</v>
      </c>
    </row>
    <row r="25" spans="1:4" x14ac:dyDescent="0.35">
      <c r="A25" s="89">
        <v>44789</v>
      </c>
      <c r="B25" s="90">
        <v>500</v>
      </c>
      <c r="C25" s="91" t="s">
        <v>84</v>
      </c>
      <c r="D25" s="92" t="s">
        <v>40</v>
      </c>
    </row>
    <row r="26" spans="1:4" x14ac:dyDescent="0.35">
      <c r="A26" s="89">
        <v>44790</v>
      </c>
      <c r="B26" s="90">
        <v>200</v>
      </c>
      <c r="C26" s="91" t="s">
        <v>85</v>
      </c>
      <c r="D26" s="92" t="s">
        <v>40</v>
      </c>
    </row>
    <row r="27" spans="1:4" x14ac:dyDescent="0.35">
      <c r="A27" s="89">
        <v>44790</v>
      </c>
      <c r="B27" s="90">
        <v>100</v>
      </c>
      <c r="C27" s="91" t="s">
        <v>49</v>
      </c>
      <c r="D27" s="92" t="s">
        <v>40</v>
      </c>
    </row>
    <row r="28" spans="1:4" x14ac:dyDescent="0.35">
      <c r="A28" s="89">
        <v>44792</v>
      </c>
      <c r="B28" s="90">
        <v>450</v>
      </c>
      <c r="C28" s="91" t="s">
        <v>50</v>
      </c>
      <c r="D28" s="92" t="s">
        <v>40</v>
      </c>
    </row>
    <row r="29" spans="1:4" x14ac:dyDescent="0.35">
      <c r="A29" s="89">
        <v>44792</v>
      </c>
      <c r="B29" s="90">
        <v>300</v>
      </c>
      <c r="C29" s="91" t="s">
        <v>51</v>
      </c>
      <c r="D29" s="92" t="s">
        <v>40</v>
      </c>
    </row>
    <row r="30" spans="1:4" x14ac:dyDescent="0.35">
      <c r="A30" s="89">
        <v>44792</v>
      </c>
      <c r="B30" s="90">
        <v>300</v>
      </c>
      <c r="C30" s="91" t="s">
        <v>66</v>
      </c>
      <c r="D30" s="92" t="s">
        <v>40</v>
      </c>
    </row>
    <row r="31" spans="1:4" x14ac:dyDescent="0.35">
      <c r="A31" s="89">
        <v>44793</v>
      </c>
      <c r="B31" s="90">
        <v>100</v>
      </c>
      <c r="C31" s="91" t="s">
        <v>86</v>
      </c>
      <c r="D31" s="92" t="s">
        <v>40</v>
      </c>
    </row>
    <row r="32" spans="1:4" x14ac:dyDescent="0.35">
      <c r="A32" s="89">
        <v>44793</v>
      </c>
      <c r="B32" s="90">
        <v>100</v>
      </c>
      <c r="C32" s="91" t="s">
        <v>87</v>
      </c>
      <c r="D32" s="92" t="s">
        <v>40</v>
      </c>
    </row>
    <row r="33" spans="1:4" x14ac:dyDescent="0.35">
      <c r="A33" s="89">
        <v>44793</v>
      </c>
      <c r="B33" s="90">
        <v>300</v>
      </c>
      <c r="C33" s="91" t="s">
        <v>52</v>
      </c>
      <c r="D33" s="92" t="s">
        <v>40</v>
      </c>
    </row>
    <row r="34" spans="1:4" x14ac:dyDescent="0.35">
      <c r="A34" s="89">
        <v>44794</v>
      </c>
      <c r="B34" s="90">
        <v>120</v>
      </c>
      <c r="C34" s="91" t="s">
        <v>53</v>
      </c>
      <c r="D34" s="92" t="s">
        <v>40</v>
      </c>
    </row>
    <row r="35" spans="1:4" x14ac:dyDescent="0.35">
      <c r="A35" s="89">
        <v>44795</v>
      </c>
      <c r="B35" s="90">
        <v>300</v>
      </c>
      <c r="C35" s="91" t="s">
        <v>69</v>
      </c>
      <c r="D35" s="92" t="s">
        <v>40</v>
      </c>
    </row>
    <row r="36" spans="1:4" x14ac:dyDescent="0.35">
      <c r="A36" s="89">
        <v>44797</v>
      </c>
      <c r="B36" s="90">
        <v>5000</v>
      </c>
      <c r="C36" s="91" t="s">
        <v>54</v>
      </c>
      <c r="D36" s="92" t="s">
        <v>40</v>
      </c>
    </row>
    <row r="37" spans="1:4" x14ac:dyDescent="0.35">
      <c r="A37" s="89">
        <v>44797</v>
      </c>
      <c r="B37" s="90">
        <v>100</v>
      </c>
      <c r="C37" s="91" t="s">
        <v>60</v>
      </c>
      <c r="D37" s="92" t="s">
        <v>40</v>
      </c>
    </row>
    <row r="38" spans="1:4" x14ac:dyDescent="0.35">
      <c r="A38" s="89">
        <v>44798</v>
      </c>
      <c r="B38" s="90">
        <v>100</v>
      </c>
      <c r="C38" s="91" t="s">
        <v>55</v>
      </c>
      <c r="D38" s="92" t="s">
        <v>40</v>
      </c>
    </row>
    <row r="39" spans="1:4" x14ac:dyDescent="0.35">
      <c r="A39" s="89">
        <v>44798</v>
      </c>
      <c r="B39" s="90">
        <v>100</v>
      </c>
      <c r="C39" s="91" t="s">
        <v>56</v>
      </c>
      <c r="D39" s="92" t="s">
        <v>40</v>
      </c>
    </row>
    <row r="40" spans="1:4" x14ac:dyDescent="0.35">
      <c r="A40" s="89">
        <v>44800</v>
      </c>
      <c r="B40" s="90">
        <v>100</v>
      </c>
      <c r="C40" s="91" t="s">
        <v>88</v>
      </c>
      <c r="D40" s="92" t="s">
        <v>40</v>
      </c>
    </row>
    <row r="41" spans="1:4" x14ac:dyDescent="0.35">
      <c r="A41" s="89">
        <v>44800</v>
      </c>
      <c r="B41" s="90">
        <v>100</v>
      </c>
      <c r="C41" s="91" t="s">
        <v>70</v>
      </c>
      <c r="D41" s="92" t="s">
        <v>40</v>
      </c>
    </row>
    <row r="42" spans="1:4" x14ac:dyDescent="0.35">
      <c r="A42" s="89">
        <v>44801</v>
      </c>
      <c r="B42" s="90">
        <v>1000</v>
      </c>
      <c r="C42" s="93" t="s">
        <v>71</v>
      </c>
      <c r="D42" s="92" t="s">
        <v>40</v>
      </c>
    </row>
    <row r="43" spans="1:4" x14ac:dyDescent="0.35">
      <c r="A43" s="89">
        <v>44803</v>
      </c>
      <c r="B43" s="90">
        <v>100</v>
      </c>
      <c r="C43" s="91" t="s">
        <v>57</v>
      </c>
      <c r="D43" s="92" t="s">
        <v>40</v>
      </c>
    </row>
    <row r="44" spans="1:4" ht="49.5" customHeight="1" x14ac:dyDescent="0.35">
      <c r="A44" s="74" t="s">
        <v>30</v>
      </c>
      <c r="B44" s="6">
        <f>SUM(B9:B43)</f>
        <v>16495</v>
      </c>
      <c r="C44" s="77"/>
      <c r="D44" s="19"/>
    </row>
  </sheetData>
  <sortState xmlns:xlrd2="http://schemas.microsoft.com/office/spreadsheetml/2017/richdata2" ref="A9:D51">
    <sortCondition ref="A9:A51"/>
  </sortState>
  <mergeCells count="4">
    <mergeCell ref="B1:D1"/>
    <mergeCell ref="B2:D2"/>
    <mergeCell ref="B5:D5"/>
    <mergeCell ref="B6:C6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/>
  </sheetPr>
  <dimension ref="A1:E79"/>
  <sheetViews>
    <sheetView showGridLines="0" topLeftCell="A16" zoomScale="85" zoomScaleNormal="85" workbookViewId="0">
      <selection activeCell="G21" sqref="G21"/>
    </sheetView>
  </sheetViews>
  <sheetFormatPr defaultColWidth="11.453125" defaultRowHeight="15" customHeight="1" x14ac:dyDescent="0.35"/>
  <cols>
    <col min="1" max="1" width="20.7265625" style="5" customWidth="1"/>
    <col min="2" max="2" width="12.26953125" style="5" bestFit="1" customWidth="1"/>
    <col min="3" max="3" width="43.1796875" style="44" customWidth="1"/>
    <col min="4" max="4" width="35" customWidth="1"/>
    <col min="5" max="5" width="37.453125" customWidth="1"/>
    <col min="6" max="253" width="8.81640625" customWidth="1"/>
  </cols>
  <sheetData>
    <row r="1" spans="1:5" ht="18.5" x14ac:dyDescent="0.45">
      <c r="B1" s="117" t="s">
        <v>0</v>
      </c>
      <c r="C1" s="117"/>
      <c r="D1" s="117"/>
    </row>
    <row r="2" spans="1:5" ht="15" customHeight="1" x14ac:dyDescent="0.45">
      <c r="B2" s="117" t="s">
        <v>19</v>
      </c>
      <c r="C2" s="117"/>
      <c r="D2" s="117"/>
    </row>
    <row r="3" spans="1:5" ht="15" customHeight="1" x14ac:dyDescent="0.45">
      <c r="B3" s="45"/>
      <c r="C3" s="43"/>
    </row>
    <row r="4" spans="1:5" ht="15" customHeight="1" x14ac:dyDescent="0.35">
      <c r="B4" s="120" t="s">
        <v>14</v>
      </c>
      <c r="C4" s="120"/>
      <c r="D4" s="120"/>
    </row>
    <row r="5" spans="1:5" ht="15" customHeight="1" x14ac:dyDescent="0.35">
      <c r="B5" s="120" t="s">
        <v>15</v>
      </c>
      <c r="C5" s="120"/>
      <c r="D5" s="120"/>
    </row>
    <row r="6" spans="1:5" ht="15" customHeight="1" x14ac:dyDescent="0.45">
      <c r="B6" s="125" t="str">
        <f>Отчет!B6</f>
        <v>за август 2022 года</v>
      </c>
      <c r="C6" s="126"/>
      <c r="D6" s="126"/>
    </row>
    <row r="9" spans="1:5" ht="15" customHeight="1" x14ac:dyDescent="0.35">
      <c r="A9" s="61" t="s">
        <v>16</v>
      </c>
      <c r="B9" s="21" t="s">
        <v>8</v>
      </c>
      <c r="C9" s="21" t="s">
        <v>11</v>
      </c>
      <c r="D9" s="10" t="s">
        <v>13</v>
      </c>
      <c r="E9" s="10" t="s">
        <v>29</v>
      </c>
    </row>
    <row r="10" spans="1:5" ht="15" customHeight="1" x14ac:dyDescent="0.35">
      <c r="A10" s="130" t="s">
        <v>18</v>
      </c>
      <c r="B10" s="130"/>
      <c r="C10" s="130"/>
      <c r="D10" s="130"/>
      <c r="E10" s="10"/>
    </row>
    <row r="11" spans="1:5" ht="15.75" customHeight="1" x14ac:dyDescent="0.35">
      <c r="A11" s="42">
        <v>44774.09278935194</v>
      </c>
      <c r="B11" s="64">
        <v>400</v>
      </c>
      <c r="C11" s="69" t="s">
        <v>100</v>
      </c>
      <c r="D11" s="63" t="s">
        <v>43</v>
      </c>
      <c r="E11" s="71"/>
    </row>
    <row r="12" spans="1:5" ht="15.75" customHeight="1" x14ac:dyDescent="0.35">
      <c r="A12" s="42">
        <v>44775.03893518541</v>
      </c>
      <c r="B12" s="64">
        <v>500</v>
      </c>
      <c r="C12" s="69" t="s">
        <v>101</v>
      </c>
      <c r="D12" s="63" t="s">
        <v>43</v>
      </c>
      <c r="E12" s="71"/>
    </row>
    <row r="13" spans="1:5" ht="15.75" customHeight="1" x14ac:dyDescent="0.35">
      <c r="A13" s="42">
        <v>44775.477337962948</v>
      </c>
      <c r="B13" s="64">
        <v>4000</v>
      </c>
      <c r="C13" s="69" t="s">
        <v>102</v>
      </c>
      <c r="D13" s="63" t="s">
        <v>43</v>
      </c>
      <c r="E13" s="71"/>
    </row>
    <row r="14" spans="1:5" ht="15.75" customHeight="1" x14ac:dyDescent="0.35">
      <c r="A14" s="42">
        <v>44776.829907407518</v>
      </c>
      <c r="B14" s="64">
        <v>294</v>
      </c>
      <c r="C14" s="69" t="s">
        <v>72</v>
      </c>
      <c r="D14" s="63" t="s">
        <v>43</v>
      </c>
      <c r="E14" s="71"/>
    </row>
    <row r="15" spans="1:5" ht="15.75" customHeight="1" x14ac:dyDescent="0.35">
      <c r="A15" s="42">
        <v>44776.528414351866</v>
      </c>
      <c r="B15" s="64">
        <v>1127</v>
      </c>
      <c r="C15" s="69" t="s">
        <v>103</v>
      </c>
      <c r="D15" s="63" t="s">
        <v>43</v>
      </c>
      <c r="E15" s="71" t="s">
        <v>147</v>
      </c>
    </row>
    <row r="16" spans="1:5" ht="15.75" customHeight="1" x14ac:dyDescent="0.35">
      <c r="A16" s="42">
        <v>44781.235659722239</v>
      </c>
      <c r="B16" s="64">
        <v>77</v>
      </c>
      <c r="C16" s="69" t="s">
        <v>104</v>
      </c>
      <c r="D16" s="63" t="s">
        <v>43</v>
      </c>
      <c r="E16" s="71"/>
    </row>
    <row r="17" spans="1:5" ht="15.75" customHeight="1" x14ac:dyDescent="0.35">
      <c r="A17" s="42">
        <v>44781.589374999981</v>
      </c>
      <c r="B17" s="64">
        <v>77</v>
      </c>
      <c r="C17" s="69" t="s">
        <v>104</v>
      </c>
      <c r="D17" s="63" t="s">
        <v>43</v>
      </c>
      <c r="E17" s="71"/>
    </row>
    <row r="18" spans="1:5" ht="15.75" customHeight="1" x14ac:dyDescent="0.35">
      <c r="A18" s="42">
        <v>44781.914027777966</v>
      </c>
      <c r="B18" s="64">
        <v>2000</v>
      </c>
      <c r="C18" s="69" t="s">
        <v>42</v>
      </c>
      <c r="D18" s="63" t="s">
        <v>43</v>
      </c>
      <c r="E18" s="71"/>
    </row>
    <row r="19" spans="1:5" ht="15.75" customHeight="1" x14ac:dyDescent="0.35">
      <c r="A19" s="42">
        <v>44782.813946759328</v>
      </c>
      <c r="B19" s="64">
        <v>100</v>
      </c>
      <c r="C19" s="69" t="s">
        <v>105</v>
      </c>
      <c r="D19" s="63" t="s">
        <v>43</v>
      </c>
      <c r="E19" s="71"/>
    </row>
    <row r="20" spans="1:5" ht="15.75" customHeight="1" x14ac:dyDescent="0.35">
      <c r="A20" s="42">
        <v>44783.874097221997</v>
      </c>
      <c r="B20" s="64">
        <v>150</v>
      </c>
      <c r="C20" s="69" t="s">
        <v>106</v>
      </c>
      <c r="D20" s="63" t="s">
        <v>43</v>
      </c>
      <c r="E20" s="71"/>
    </row>
    <row r="21" spans="1:5" ht="15.75" customHeight="1" x14ac:dyDescent="0.35">
      <c r="A21" s="42">
        <v>44783.170451388694</v>
      </c>
      <c r="B21" s="64">
        <v>2500</v>
      </c>
      <c r="C21" s="69" t="s">
        <v>44</v>
      </c>
      <c r="D21" s="63" t="s">
        <v>43</v>
      </c>
      <c r="E21" s="71" t="s">
        <v>148</v>
      </c>
    </row>
    <row r="22" spans="1:5" ht="15.75" customHeight="1" x14ac:dyDescent="0.35">
      <c r="A22" s="42">
        <v>44784.768576388713</v>
      </c>
      <c r="B22" s="64">
        <v>10.63</v>
      </c>
      <c r="C22" s="69" t="s">
        <v>107</v>
      </c>
      <c r="D22" s="63" t="s">
        <v>43</v>
      </c>
      <c r="E22" s="71"/>
    </row>
    <row r="23" spans="1:5" ht="15.75" customHeight="1" x14ac:dyDescent="0.35">
      <c r="A23" s="42">
        <v>44784.114409722388</v>
      </c>
      <c r="B23" s="64">
        <v>100</v>
      </c>
      <c r="C23" s="69" t="s">
        <v>108</v>
      </c>
      <c r="D23" s="63" t="s">
        <v>43</v>
      </c>
      <c r="E23" s="71"/>
    </row>
    <row r="24" spans="1:5" ht="15.75" customHeight="1" x14ac:dyDescent="0.35">
      <c r="A24" s="42">
        <v>44785.339178240858</v>
      </c>
      <c r="B24" s="64">
        <v>5</v>
      </c>
      <c r="C24" s="69" t="s">
        <v>109</v>
      </c>
      <c r="D24" s="63" t="s">
        <v>43</v>
      </c>
      <c r="E24" s="71"/>
    </row>
    <row r="25" spans="1:5" ht="15.75" customHeight="1" x14ac:dyDescent="0.35">
      <c r="A25" s="42">
        <v>44785.838263888843</v>
      </c>
      <c r="B25" s="64">
        <v>50.02</v>
      </c>
      <c r="C25" s="69" t="s">
        <v>110</v>
      </c>
      <c r="D25" s="63" t="s">
        <v>43</v>
      </c>
      <c r="E25" s="71"/>
    </row>
    <row r="26" spans="1:5" ht="15.75" customHeight="1" x14ac:dyDescent="0.35">
      <c r="A26" s="42">
        <v>44785.092314814683</v>
      </c>
      <c r="B26" s="64">
        <v>100</v>
      </c>
      <c r="C26" s="69" t="s">
        <v>111</v>
      </c>
      <c r="D26" s="63" t="s">
        <v>43</v>
      </c>
      <c r="E26" s="71"/>
    </row>
    <row r="27" spans="1:5" ht="15.75" customHeight="1" x14ac:dyDescent="0.35">
      <c r="A27" s="42">
        <v>44785.610972222406</v>
      </c>
      <c r="B27" s="64">
        <v>500</v>
      </c>
      <c r="C27" s="69" t="s">
        <v>112</v>
      </c>
      <c r="D27" s="63" t="s">
        <v>43</v>
      </c>
      <c r="E27" s="71"/>
    </row>
    <row r="28" spans="1:5" ht="15.75" customHeight="1" x14ac:dyDescent="0.35">
      <c r="A28" s="42">
        <v>44785.662754629739</v>
      </c>
      <c r="B28" s="64">
        <v>500</v>
      </c>
      <c r="C28" s="69" t="s">
        <v>113</v>
      </c>
      <c r="D28" s="63" t="s">
        <v>43</v>
      </c>
      <c r="E28" s="71"/>
    </row>
    <row r="29" spans="1:5" ht="15.75" customHeight="1" x14ac:dyDescent="0.35">
      <c r="A29" s="42">
        <v>44785.510173611343</v>
      </c>
      <c r="B29" s="64">
        <v>700</v>
      </c>
      <c r="C29" s="69" t="s">
        <v>114</v>
      </c>
      <c r="D29" s="63" t="s">
        <v>43</v>
      </c>
      <c r="E29" s="71"/>
    </row>
    <row r="30" spans="1:5" ht="15.75" customHeight="1" x14ac:dyDescent="0.35">
      <c r="A30" s="42">
        <v>44788.229143518489</v>
      </c>
      <c r="B30" s="64">
        <v>5</v>
      </c>
      <c r="C30" s="69" t="s">
        <v>115</v>
      </c>
      <c r="D30" s="63" t="s">
        <v>43</v>
      </c>
      <c r="E30" s="71"/>
    </row>
    <row r="31" spans="1:5" ht="15.75" customHeight="1" x14ac:dyDescent="0.35">
      <c r="A31" s="42">
        <v>44788.146377314813</v>
      </c>
      <c r="B31" s="64">
        <v>9</v>
      </c>
      <c r="C31" s="69" t="s">
        <v>116</v>
      </c>
      <c r="D31" s="63" t="s">
        <v>43</v>
      </c>
      <c r="E31" s="71"/>
    </row>
    <row r="32" spans="1:5" ht="15.75" customHeight="1" x14ac:dyDescent="0.35">
      <c r="A32" s="42">
        <v>44788.142094907351</v>
      </c>
      <c r="B32" s="64">
        <v>24</v>
      </c>
      <c r="C32" s="69" t="s">
        <v>117</v>
      </c>
      <c r="D32" s="63" t="s">
        <v>43</v>
      </c>
      <c r="E32" s="71"/>
    </row>
    <row r="33" spans="1:5" ht="15.75" customHeight="1" x14ac:dyDescent="0.35">
      <c r="A33" s="42">
        <v>44788.10628472222</v>
      </c>
      <c r="B33" s="64">
        <v>100</v>
      </c>
      <c r="C33" s="69" t="s">
        <v>118</v>
      </c>
      <c r="D33" s="63" t="s">
        <v>43</v>
      </c>
      <c r="E33" s="71"/>
    </row>
    <row r="34" spans="1:5" ht="15.75" customHeight="1" x14ac:dyDescent="0.35">
      <c r="A34" s="42">
        <v>44788.141620370559</v>
      </c>
      <c r="B34" s="64">
        <v>100</v>
      </c>
      <c r="C34" s="69" t="s">
        <v>119</v>
      </c>
      <c r="D34" s="63" t="s">
        <v>43</v>
      </c>
      <c r="E34" s="71"/>
    </row>
    <row r="35" spans="1:5" ht="15.75" customHeight="1" x14ac:dyDescent="0.35">
      <c r="A35" s="42">
        <v>44788.144664351828</v>
      </c>
      <c r="B35" s="64">
        <v>250</v>
      </c>
      <c r="C35" s="69" t="s">
        <v>120</v>
      </c>
      <c r="D35" s="63" t="s">
        <v>43</v>
      </c>
      <c r="E35" s="71"/>
    </row>
    <row r="36" spans="1:5" ht="15.75" customHeight="1" x14ac:dyDescent="0.35">
      <c r="A36" s="42">
        <v>44789.838229166809</v>
      </c>
      <c r="B36" s="64">
        <v>500</v>
      </c>
      <c r="C36" s="69" t="s">
        <v>121</v>
      </c>
      <c r="D36" s="63" t="s">
        <v>43</v>
      </c>
      <c r="E36" s="71"/>
    </row>
    <row r="37" spans="1:5" ht="15.75" customHeight="1" x14ac:dyDescent="0.35">
      <c r="A37" s="42">
        <v>44789.78350694431</v>
      </c>
      <c r="B37" s="64">
        <v>3000</v>
      </c>
      <c r="C37" s="69" t="s">
        <v>122</v>
      </c>
      <c r="D37" s="63" t="s">
        <v>43</v>
      </c>
      <c r="E37" s="71"/>
    </row>
    <row r="38" spans="1:5" ht="15.75" customHeight="1" x14ac:dyDescent="0.35">
      <c r="A38" s="42">
        <v>44790.546192129608</v>
      </c>
      <c r="B38" s="64">
        <v>100</v>
      </c>
      <c r="C38" s="69" t="s">
        <v>123</v>
      </c>
      <c r="D38" s="63" t="s">
        <v>43</v>
      </c>
      <c r="E38" s="71"/>
    </row>
    <row r="39" spans="1:5" ht="15.75" customHeight="1" x14ac:dyDescent="0.35">
      <c r="A39" s="42">
        <v>44791.578078703489</v>
      </c>
      <c r="B39" s="64">
        <v>5</v>
      </c>
      <c r="C39" s="69" t="s">
        <v>109</v>
      </c>
      <c r="D39" s="63" t="s">
        <v>43</v>
      </c>
      <c r="E39" s="71"/>
    </row>
    <row r="40" spans="1:5" ht="15.75" customHeight="1" x14ac:dyDescent="0.35">
      <c r="A40" s="42">
        <v>44791.740902777761</v>
      </c>
      <c r="B40" s="64">
        <v>30</v>
      </c>
      <c r="C40" s="69" t="s">
        <v>124</v>
      </c>
      <c r="D40" s="63" t="s">
        <v>43</v>
      </c>
      <c r="E40" s="71"/>
    </row>
    <row r="41" spans="1:5" ht="15.75" customHeight="1" x14ac:dyDescent="0.35">
      <c r="A41" s="42">
        <v>44792.69464120362</v>
      </c>
      <c r="B41" s="64">
        <v>12</v>
      </c>
      <c r="C41" s="69" t="s">
        <v>125</v>
      </c>
      <c r="D41" s="63" t="s">
        <v>43</v>
      </c>
      <c r="E41" s="71"/>
    </row>
    <row r="42" spans="1:5" ht="15.75" customHeight="1" x14ac:dyDescent="0.35">
      <c r="A42" s="42">
        <v>44792.496631944552</v>
      </c>
      <c r="B42" s="64">
        <v>200</v>
      </c>
      <c r="C42" s="69" t="s">
        <v>126</v>
      </c>
      <c r="D42" s="63" t="s">
        <v>43</v>
      </c>
      <c r="E42" s="71"/>
    </row>
    <row r="43" spans="1:5" ht="15.75" customHeight="1" x14ac:dyDescent="0.35">
      <c r="A43" s="42">
        <v>44795.085543981288</v>
      </c>
      <c r="B43" s="64">
        <v>9</v>
      </c>
      <c r="C43" s="69" t="s">
        <v>127</v>
      </c>
      <c r="D43" s="63" t="s">
        <v>43</v>
      </c>
      <c r="E43" s="71"/>
    </row>
    <row r="44" spans="1:5" ht="15.75" customHeight="1" x14ac:dyDescent="0.35">
      <c r="A44" s="42">
        <v>44795.300960648339</v>
      </c>
      <c r="B44" s="64">
        <v>47</v>
      </c>
      <c r="C44" s="69" t="s">
        <v>128</v>
      </c>
      <c r="D44" s="63" t="s">
        <v>43</v>
      </c>
      <c r="E44" s="71"/>
    </row>
    <row r="45" spans="1:5" ht="15.75" customHeight="1" x14ac:dyDescent="0.35">
      <c r="A45" s="42">
        <v>44795.323206018656</v>
      </c>
      <c r="B45" s="64">
        <v>100</v>
      </c>
      <c r="C45" s="69" t="s">
        <v>129</v>
      </c>
      <c r="D45" s="63" t="s">
        <v>43</v>
      </c>
      <c r="E45" s="71"/>
    </row>
    <row r="46" spans="1:5" ht="15.75" customHeight="1" x14ac:dyDescent="0.35">
      <c r="A46" s="42">
        <v>44796.664641203824</v>
      </c>
      <c r="B46" s="64">
        <v>3</v>
      </c>
      <c r="C46" s="69" t="s">
        <v>115</v>
      </c>
      <c r="D46" s="63" t="s">
        <v>43</v>
      </c>
      <c r="E46" s="71"/>
    </row>
    <row r="47" spans="1:5" ht="15.75" customHeight="1" x14ac:dyDescent="0.35">
      <c r="A47" s="42">
        <v>44796.696064814925</v>
      </c>
      <c r="B47" s="64">
        <v>471.37</v>
      </c>
      <c r="C47" s="69" t="s">
        <v>130</v>
      </c>
      <c r="D47" s="63" t="s">
        <v>43</v>
      </c>
      <c r="E47" s="71"/>
    </row>
    <row r="48" spans="1:5" ht="15.75" customHeight="1" x14ac:dyDescent="0.35">
      <c r="A48" s="42">
        <v>44796.685069444589</v>
      </c>
      <c r="B48" s="64">
        <v>1000</v>
      </c>
      <c r="C48" s="69" t="s">
        <v>131</v>
      </c>
      <c r="D48" s="63" t="s">
        <v>43</v>
      </c>
      <c r="E48" s="71"/>
    </row>
    <row r="49" spans="1:5" ht="15.75" customHeight="1" x14ac:dyDescent="0.35">
      <c r="A49" s="42">
        <v>44797.73274305556</v>
      </c>
      <c r="B49" s="64">
        <v>65</v>
      </c>
      <c r="C49" s="69" t="s">
        <v>132</v>
      </c>
      <c r="D49" s="63" t="s">
        <v>43</v>
      </c>
      <c r="E49" s="71"/>
    </row>
    <row r="50" spans="1:5" ht="15.75" customHeight="1" x14ac:dyDescent="0.35">
      <c r="A50" s="42">
        <v>44797.356979166623</v>
      </c>
      <c r="B50" s="64">
        <v>100</v>
      </c>
      <c r="C50" s="69" t="s">
        <v>133</v>
      </c>
      <c r="D50" s="63" t="s">
        <v>43</v>
      </c>
      <c r="E50" s="71"/>
    </row>
    <row r="51" spans="1:5" ht="15.75" customHeight="1" x14ac:dyDescent="0.35">
      <c r="A51" s="42">
        <v>44797.068333333358</v>
      </c>
      <c r="B51" s="64">
        <v>247</v>
      </c>
      <c r="C51" s="69" t="s">
        <v>134</v>
      </c>
      <c r="D51" s="63" t="s">
        <v>43</v>
      </c>
      <c r="E51" s="71"/>
    </row>
    <row r="52" spans="1:5" ht="15.75" customHeight="1" x14ac:dyDescent="0.35">
      <c r="A52" s="42">
        <v>44797.445567129645</v>
      </c>
      <c r="B52" s="64">
        <v>300</v>
      </c>
      <c r="C52" s="69" t="s">
        <v>135</v>
      </c>
      <c r="D52" s="63" t="s">
        <v>43</v>
      </c>
      <c r="E52" s="71"/>
    </row>
    <row r="53" spans="1:5" ht="15.75" customHeight="1" x14ac:dyDescent="0.35">
      <c r="A53" s="42">
        <v>44797.127395833377</v>
      </c>
      <c r="B53" s="64">
        <v>746</v>
      </c>
      <c r="C53" s="69" t="s">
        <v>136</v>
      </c>
      <c r="D53" s="63" t="s">
        <v>43</v>
      </c>
      <c r="E53" s="71"/>
    </row>
    <row r="54" spans="1:5" ht="15.75" customHeight="1" x14ac:dyDescent="0.35">
      <c r="A54" s="42">
        <v>44797.035532407463</v>
      </c>
      <c r="B54" s="64">
        <v>2000</v>
      </c>
      <c r="C54" s="69" t="s">
        <v>42</v>
      </c>
      <c r="D54" s="63" t="s">
        <v>43</v>
      </c>
      <c r="E54" s="71"/>
    </row>
    <row r="55" spans="1:5" ht="15.75" customHeight="1" x14ac:dyDescent="0.35">
      <c r="A55" s="42">
        <v>44798.098263889086</v>
      </c>
      <c r="B55" s="64">
        <v>227</v>
      </c>
      <c r="C55" s="69" t="s">
        <v>137</v>
      </c>
      <c r="D55" s="63" t="s">
        <v>43</v>
      </c>
      <c r="E55" s="71"/>
    </row>
    <row r="56" spans="1:5" ht="15.75" customHeight="1" x14ac:dyDescent="0.35">
      <c r="A56" s="42">
        <v>44798.098784722388</v>
      </c>
      <c r="B56" s="64">
        <v>479</v>
      </c>
      <c r="C56" s="69" t="s">
        <v>138</v>
      </c>
      <c r="D56" s="63" t="s">
        <v>43</v>
      </c>
      <c r="E56" s="71"/>
    </row>
    <row r="57" spans="1:5" ht="15.75" customHeight="1" x14ac:dyDescent="0.35">
      <c r="A57" s="42">
        <v>44799.744641203899</v>
      </c>
      <c r="B57" s="64">
        <v>15</v>
      </c>
      <c r="C57" s="69" t="s">
        <v>139</v>
      </c>
      <c r="D57" s="63" t="s">
        <v>43</v>
      </c>
      <c r="E57" s="71"/>
    </row>
    <row r="58" spans="1:5" ht="15.75" customHeight="1" x14ac:dyDescent="0.35">
      <c r="A58" s="42">
        <v>44799.573472222313</v>
      </c>
      <c r="B58" s="64">
        <v>100</v>
      </c>
      <c r="C58" s="69" t="s">
        <v>110</v>
      </c>
      <c r="D58" s="63" t="s">
        <v>43</v>
      </c>
      <c r="E58" s="71"/>
    </row>
    <row r="59" spans="1:5" ht="15.75" customHeight="1" x14ac:dyDescent="0.35">
      <c r="A59" s="42">
        <v>44802.883495370392</v>
      </c>
      <c r="B59" s="64">
        <v>2</v>
      </c>
      <c r="C59" s="69" t="s">
        <v>115</v>
      </c>
      <c r="D59" s="63" t="s">
        <v>43</v>
      </c>
      <c r="E59" s="71"/>
    </row>
    <row r="60" spans="1:5" ht="15.75" customHeight="1" x14ac:dyDescent="0.35">
      <c r="A60" s="42">
        <v>44802.474652777892</v>
      </c>
      <c r="B60" s="64">
        <v>100</v>
      </c>
      <c r="C60" s="69" t="s">
        <v>140</v>
      </c>
      <c r="D60" s="63" t="s">
        <v>43</v>
      </c>
      <c r="E60" s="71"/>
    </row>
    <row r="61" spans="1:5" ht="15.75" customHeight="1" x14ac:dyDescent="0.35">
      <c r="A61" s="42">
        <v>44802.59408564819</v>
      </c>
      <c r="B61" s="64">
        <v>100</v>
      </c>
      <c r="C61" s="69" t="s">
        <v>141</v>
      </c>
      <c r="D61" s="63" t="s">
        <v>43</v>
      </c>
      <c r="E61" s="71"/>
    </row>
    <row r="62" spans="1:5" ht="15.75" customHeight="1" x14ac:dyDescent="0.35">
      <c r="A62" s="42">
        <v>44802.109004629776</v>
      </c>
      <c r="B62" s="64">
        <v>133</v>
      </c>
      <c r="C62" s="69" t="s">
        <v>142</v>
      </c>
      <c r="D62" s="63" t="s">
        <v>43</v>
      </c>
      <c r="E62" s="71"/>
    </row>
    <row r="63" spans="1:5" ht="15.75" customHeight="1" x14ac:dyDescent="0.35">
      <c r="A63" s="42">
        <v>44802.10820601834</v>
      </c>
      <c r="B63" s="64">
        <v>1000</v>
      </c>
      <c r="C63" s="69" t="s">
        <v>143</v>
      </c>
      <c r="D63" s="63" t="s">
        <v>43</v>
      </c>
      <c r="E63" s="71"/>
    </row>
    <row r="64" spans="1:5" ht="15.75" customHeight="1" x14ac:dyDescent="0.35">
      <c r="A64" s="42">
        <v>44804.071655092761</v>
      </c>
      <c r="B64" s="64">
        <v>30</v>
      </c>
      <c r="C64" s="69" t="s">
        <v>144</v>
      </c>
      <c r="D64" s="63" t="s">
        <v>43</v>
      </c>
      <c r="E64" s="71"/>
    </row>
    <row r="65" spans="1:5" ht="15.75" customHeight="1" x14ac:dyDescent="0.35">
      <c r="A65" s="42">
        <v>44804.477083333302</v>
      </c>
      <c r="B65" s="64">
        <v>100</v>
      </c>
      <c r="C65" s="69" t="s">
        <v>145</v>
      </c>
      <c r="D65" s="63" t="s">
        <v>43</v>
      </c>
      <c r="E65" s="71"/>
    </row>
    <row r="66" spans="1:5" ht="15.75" customHeight="1" x14ac:dyDescent="0.35">
      <c r="A66" s="42">
        <v>44804.748275463004</v>
      </c>
      <c r="B66" s="64">
        <v>100</v>
      </c>
      <c r="C66" s="69" t="s">
        <v>146</v>
      </c>
      <c r="D66" s="63" t="s">
        <v>43</v>
      </c>
      <c r="E66" s="71"/>
    </row>
    <row r="67" spans="1:5" ht="15" customHeight="1" x14ac:dyDescent="0.35">
      <c r="A67" s="35" t="s">
        <v>10</v>
      </c>
      <c r="B67" s="41">
        <f>SUM(B11:B66)</f>
        <v>25000.02</v>
      </c>
      <c r="C67" s="131"/>
      <c r="D67" s="132"/>
      <c r="E67" s="70"/>
    </row>
    <row r="68" spans="1:5" ht="15" customHeight="1" x14ac:dyDescent="0.35">
      <c r="A68" s="130" t="s">
        <v>75</v>
      </c>
      <c r="B68" s="130"/>
      <c r="C68" s="130"/>
      <c r="D68" s="130"/>
      <c r="E68" s="10"/>
    </row>
    <row r="69" spans="1:5" ht="15.75" customHeight="1" x14ac:dyDescent="0.35">
      <c r="A69" s="42">
        <v>44775.071874999907</v>
      </c>
      <c r="B69" s="64">
        <v>500</v>
      </c>
      <c r="C69" s="69" t="s">
        <v>97</v>
      </c>
      <c r="D69" s="63" t="s">
        <v>43</v>
      </c>
      <c r="E69" s="71"/>
    </row>
    <row r="70" spans="1:5" ht="15.75" customHeight="1" x14ac:dyDescent="0.35">
      <c r="A70" s="42">
        <v>44778.751678240951</v>
      </c>
      <c r="B70" s="64">
        <v>1000</v>
      </c>
      <c r="C70" s="69" t="s">
        <v>98</v>
      </c>
      <c r="D70" s="63" t="s">
        <v>43</v>
      </c>
      <c r="E70" s="71"/>
    </row>
    <row r="71" spans="1:5" ht="15.75" customHeight="1" x14ac:dyDescent="0.35">
      <c r="A71" s="42">
        <v>44788.043842592742</v>
      </c>
      <c r="B71" s="64">
        <v>1200</v>
      </c>
      <c r="C71" s="69" t="s">
        <v>99</v>
      </c>
      <c r="D71" s="63" t="s">
        <v>43</v>
      </c>
      <c r="E71" s="71"/>
    </row>
    <row r="72" spans="1:5" ht="15.75" customHeight="1" x14ac:dyDescent="0.35">
      <c r="A72" s="35" t="s">
        <v>10</v>
      </c>
      <c r="B72" s="41">
        <f>SUM(B69:B71)</f>
        <v>2700</v>
      </c>
      <c r="C72" s="69"/>
      <c r="D72" s="63"/>
      <c r="E72" s="71"/>
    </row>
    <row r="73" spans="1:5" ht="15" customHeight="1" x14ac:dyDescent="0.35">
      <c r="A73" s="128" t="s">
        <v>31</v>
      </c>
      <c r="B73" s="128"/>
      <c r="C73" s="128"/>
      <c r="D73" s="128"/>
      <c r="E73" s="10"/>
    </row>
    <row r="74" spans="1:5" ht="30" customHeight="1" x14ac:dyDescent="0.35">
      <c r="A74" s="95">
        <v>44743</v>
      </c>
      <c r="B74" s="96">
        <v>83173</v>
      </c>
      <c r="C74" s="129" t="s">
        <v>41</v>
      </c>
      <c r="D74" s="129"/>
      <c r="E74" s="97" t="s">
        <v>20</v>
      </c>
    </row>
    <row r="75" spans="1:5" ht="30" customHeight="1" x14ac:dyDescent="0.35">
      <c r="A75" s="95">
        <v>44743</v>
      </c>
      <c r="B75" s="96">
        <v>169500</v>
      </c>
      <c r="C75" s="99" t="s">
        <v>62</v>
      </c>
      <c r="D75" s="99"/>
      <c r="E75" s="97"/>
    </row>
    <row r="76" spans="1:5" ht="30" customHeight="1" x14ac:dyDescent="0.35">
      <c r="A76" s="95">
        <v>44743</v>
      </c>
      <c r="B76" s="96">
        <v>1499</v>
      </c>
      <c r="C76" s="99" t="s">
        <v>63</v>
      </c>
      <c r="D76" s="99"/>
      <c r="E76" s="97"/>
    </row>
    <row r="77" spans="1:5" ht="43.5" customHeight="1" x14ac:dyDescent="0.35">
      <c r="A77" s="95">
        <v>44743</v>
      </c>
      <c r="B77" s="96">
        <v>53198.13</v>
      </c>
      <c r="C77" s="99" t="s">
        <v>95</v>
      </c>
      <c r="D77" s="99"/>
      <c r="E77" s="102" t="s">
        <v>96</v>
      </c>
    </row>
    <row r="78" spans="1:5" ht="15" customHeight="1" x14ac:dyDescent="0.35">
      <c r="A78" s="73" t="s">
        <v>10</v>
      </c>
      <c r="B78" s="72">
        <f>SUM(B74:B77)</f>
        <v>307370.13</v>
      </c>
      <c r="C78" s="127"/>
      <c r="D78" s="127"/>
      <c r="E78" s="70"/>
    </row>
    <row r="79" spans="1:5" ht="15" customHeight="1" x14ac:dyDescent="0.35">
      <c r="A79" s="26" t="s">
        <v>17</v>
      </c>
      <c r="B79" s="39">
        <f>B67+B72+B78</f>
        <v>335070.15000000002</v>
      </c>
      <c r="C79" s="6"/>
      <c r="D79" s="38"/>
      <c r="E79" s="10"/>
    </row>
  </sheetData>
  <sheetProtection formatCells="0" formatColumns="0" formatRows="0" insertColumns="0" insertRows="0" insertHyperlinks="0" deleteColumns="0" deleteRows="0" sort="0" autoFilter="0" pivotTables="0"/>
  <mergeCells count="11">
    <mergeCell ref="C78:D78"/>
    <mergeCell ref="A73:D73"/>
    <mergeCell ref="C74:D74"/>
    <mergeCell ref="A10:D10"/>
    <mergeCell ref="C67:D67"/>
    <mergeCell ref="A68:D68"/>
    <mergeCell ref="B1:D1"/>
    <mergeCell ref="B2:D2"/>
    <mergeCell ref="B4:D4"/>
    <mergeCell ref="B5:D5"/>
    <mergeCell ref="B6:D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9933"/>
  </sheetPr>
  <dimension ref="A1:D21"/>
  <sheetViews>
    <sheetView topLeftCell="A9" workbookViewId="0">
      <selection activeCell="E15" sqref="E15"/>
    </sheetView>
  </sheetViews>
  <sheetFormatPr defaultColWidth="9.1796875" defaultRowHeight="14.5" x14ac:dyDescent="0.35"/>
  <cols>
    <col min="1" max="1" width="16.54296875" style="85" customWidth="1"/>
    <col min="2" max="2" width="24.81640625" style="85" customWidth="1"/>
    <col min="3" max="3" width="25.54296875" style="85" customWidth="1"/>
    <col min="4" max="4" width="56.26953125" style="85" customWidth="1"/>
    <col min="5" max="5" width="23.453125" style="85" customWidth="1"/>
    <col min="6" max="16384" width="9.1796875" style="85"/>
  </cols>
  <sheetData>
    <row r="1" spans="1:4" ht="18.5" x14ac:dyDescent="0.45">
      <c r="B1" s="121" t="s">
        <v>0</v>
      </c>
      <c r="C1" s="121"/>
      <c r="D1" s="121"/>
    </row>
    <row r="2" spans="1:4" ht="18.5" x14ac:dyDescent="0.45">
      <c r="B2" s="121" t="s">
        <v>19</v>
      </c>
      <c r="C2" s="121"/>
      <c r="D2" s="121"/>
    </row>
    <row r="3" spans="1:4" x14ac:dyDescent="0.35">
      <c r="B3" s="86"/>
    </row>
    <row r="4" spans="1:4" ht="18.5" x14ac:dyDescent="0.45">
      <c r="B4" s="87" t="s">
        <v>36</v>
      </c>
      <c r="C4" s="88"/>
      <c r="D4" s="88"/>
    </row>
    <row r="5" spans="1:4" ht="18.5" x14ac:dyDescent="0.35">
      <c r="B5" s="122"/>
      <c r="C5" s="122"/>
      <c r="D5" s="122"/>
    </row>
    <row r="6" spans="1:4" ht="18.5" x14ac:dyDescent="0.45">
      <c r="B6" s="123" t="str">
        <f>Отчет!B6</f>
        <v>за август 2022 года</v>
      </c>
      <c r="C6" s="124"/>
      <c r="D6" s="43"/>
    </row>
    <row r="7" spans="1:4" x14ac:dyDescent="0.35">
      <c r="B7" s="86"/>
    </row>
    <row r="8" spans="1:4" ht="29" x14ac:dyDescent="0.35">
      <c r="A8" s="16" t="s">
        <v>25</v>
      </c>
      <c r="B8" s="18" t="s">
        <v>8</v>
      </c>
      <c r="C8" s="17" t="s">
        <v>27</v>
      </c>
      <c r="D8" s="19" t="s">
        <v>13</v>
      </c>
    </row>
    <row r="9" spans="1:4" x14ac:dyDescent="0.35">
      <c r="A9" s="89">
        <v>44782</v>
      </c>
      <c r="B9" s="90">
        <v>300</v>
      </c>
      <c r="C9" s="90" t="s">
        <v>38</v>
      </c>
      <c r="D9" s="92" t="s">
        <v>12</v>
      </c>
    </row>
    <row r="10" spans="1:4" x14ac:dyDescent="0.35">
      <c r="A10" s="89">
        <v>44789</v>
      </c>
      <c r="B10" s="90">
        <v>20</v>
      </c>
      <c r="C10" s="90" t="s">
        <v>89</v>
      </c>
      <c r="D10" s="92" t="s">
        <v>12</v>
      </c>
    </row>
    <row r="11" spans="1:4" x14ac:dyDescent="0.35">
      <c r="A11" s="89">
        <v>44791</v>
      </c>
      <c r="B11" s="90">
        <v>500</v>
      </c>
      <c r="C11" s="90" t="s">
        <v>90</v>
      </c>
      <c r="D11" s="92" t="s">
        <v>91</v>
      </c>
    </row>
    <row r="12" spans="1:4" x14ac:dyDescent="0.35">
      <c r="A12" s="89">
        <v>44795</v>
      </c>
      <c r="B12" s="90">
        <v>1000</v>
      </c>
      <c r="C12" s="90" t="s">
        <v>38</v>
      </c>
      <c r="D12" s="92" t="s">
        <v>91</v>
      </c>
    </row>
    <row r="13" spans="1:4" x14ac:dyDescent="0.35">
      <c r="A13" s="89">
        <v>44795</v>
      </c>
      <c r="B13" s="90">
        <v>500</v>
      </c>
      <c r="C13" s="90" t="s">
        <v>38</v>
      </c>
      <c r="D13" s="92" t="s">
        <v>91</v>
      </c>
    </row>
    <row r="14" spans="1:4" x14ac:dyDescent="0.35">
      <c r="A14" s="89">
        <v>44796</v>
      </c>
      <c r="B14" s="90">
        <v>50</v>
      </c>
      <c r="C14" s="90" t="s">
        <v>38</v>
      </c>
      <c r="D14" s="92" t="s">
        <v>91</v>
      </c>
    </row>
    <row r="15" spans="1:4" x14ac:dyDescent="0.35">
      <c r="A15" s="89">
        <v>44798</v>
      </c>
      <c r="B15" s="90">
        <v>700</v>
      </c>
      <c r="C15" s="90" t="s">
        <v>38</v>
      </c>
      <c r="D15" s="92" t="s">
        <v>12</v>
      </c>
    </row>
    <row r="16" spans="1:4" x14ac:dyDescent="0.35">
      <c r="A16" s="89">
        <v>44799</v>
      </c>
      <c r="B16" s="90">
        <v>75</v>
      </c>
      <c r="C16" s="90" t="s">
        <v>38</v>
      </c>
      <c r="D16" s="92" t="s">
        <v>91</v>
      </c>
    </row>
    <row r="17" spans="1:4" x14ac:dyDescent="0.35">
      <c r="A17" s="89">
        <v>44802</v>
      </c>
      <c r="B17" s="90">
        <v>500</v>
      </c>
      <c r="C17" s="90" t="s">
        <v>92</v>
      </c>
      <c r="D17" s="92" t="s">
        <v>91</v>
      </c>
    </row>
    <row r="18" spans="1:4" x14ac:dyDescent="0.35">
      <c r="A18" s="89">
        <v>44804</v>
      </c>
      <c r="B18" s="90">
        <v>5000</v>
      </c>
      <c r="C18" s="90" t="s">
        <v>93</v>
      </c>
      <c r="D18" s="92" t="s">
        <v>91</v>
      </c>
    </row>
    <row r="19" spans="1:4" x14ac:dyDescent="0.35">
      <c r="A19" s="89">
        <v>44804</v>
      </c>
      <c r="B19" s="90">
        <v>500</v>
      </c>
      <c r="C19" s="90" t="s">
        <v>38</v>
      </c>
      <c r="D19" s="92" t="s">
        <v>91</v>
      </c>
    </row>
    <row r="20" spans="1:4" x14ac:dyDescent="0.35">
      <c r="A20" s="89">
        <v>44804</v>
      </c>
      <c r="B20" s="90">
        <v>100</v>
      </c>
      <c r="C20" s="90" t="s">
        <v>94</v>
      </c>
      <c r="D20" s="92" t="s">
        <v>12</v>
      </c>
    </row>
    <row r="21" spans="1:4" ht="29" x14ac:dyDescent="0.35">
      <c r="A21" s="74" t="s">
        <v>37</v>
      </c>
      <c r="B21" s="6">
        <f>SUM(B9:B20)</f>
        <v>9245</v>
      </c>
      <c r="C21" s="77"/>
      <c r="D21" s="19"/>
    </row>
  </sheetData>
  <mergeCells count="4">
    <mergeCell ref="B1:D1"/>
    <mergeCell ref="B2:D2"/>
    <mergeCell ref="B5:D5"/>
    <mergeCell ref="B6:C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Отчет</vt:lpstr>
      <vt:lpstr>Расходы</vt:lpstr>
      <vt:lpstr>ROBOKASSA</vt:lpstr>
      <vt:lpstr>Юмани</vt:lpstr>
      <vt:lpstr>Сбербанк</vt:lpstr>
      <vt:lpstr>Благо.ру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Юляшка</dc:creator>
  <cp:keywords/>
  <dc:description/>
  <cp:lastModifiedBy>Anna</cp:lastModifiedBy>
  <cp:revision/>
  <cp:lastPrinted>2019-11-25T08:39:38Z</cp:lastPrinted>
  <dcterms:created xsi:type="dcterms:W3CDTF">2019-02-26T11:48:52Z</dcterms:created>
  <dcterms:modified xsi:type="dcterms:W3CDTF">2022-10-23T08:20:16Z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135c4ba-2280-41f8-be7d-6f21d368baa3_Enabled">
    <vt:lpwstr>true</vt:lpwstr>
  </property>
  <property fmtid="{D5CDD505-2E9C-101B-9397-08002B2CF9AE}" pid="3" name="MSIP_Label_c135c4ba-2280-41f8-be7d-6f21d368baa3_SetDate">
    <vt:lpwstr>2022-02-18T09:19:23Z</vt:lpwstr>
  </property>
  <property fmtid="{D5CDD505-2E9C-101B-9397-08002B2CF9AE}" pid="4" name="MSIP_Label_c135c4ba-2280-41f8-be7d-6f21d368baa3_Method">
    <vt:lpwstr>Standard</vt:lpwstr>
  </property>
  <property fmtid="{D5CDD505-2E9C-101B-9397-08002B2CF9AE}" pid="5" name="MSIP_Label_c135c4ba-2280-41f8-be7d-6f21d368baa3_Name">
    <vt:lpwstr>c135c4ba-2280-41f8-be7d-6f21d368baa3</vt:lpwstr>
  </property>
  <property fmtid="{D5CDD505-2E9C-101B-9397-08002B2CF9AE}" pid="6" name="MSIP_Label_c135c4ba-2280-41f8-be7d-6f21d368baa3_SiteId">
    <vt:lpwstr>24139d14-c62c-4c47-8bdd-ce71ea1d50cf</vt:lpwstr>
  </property>
  <property fmtid="{D5CDD505-2E9C-101B-9397-08002B2CF9AE}" pid="7" name="MSIP_Label_c135c4ba-2280-41f8-be7d-6f21d368baa3_ActionId">
    <vt:lpwstr>26851551-dcce-4120-aade-154e5977962c</vt:lpwstr>
  </property>
  <property fmtid="{D5CDD505-2E9C-101B-9397-08002B2CF9AE}" pid="8" name="MSIP_Label_c135c4ba-2280-41f8-be7d-6f21d368baa3_ContentBits">
    <vt:lpwstr>0</vt:lpwstr>
  </property>
</Properties>
</file>